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вод наказов" sheetId="1" r:id="rId1"/>
    <sheet name="к исполнению (Таблица 1)" sheetId="2" r:id="rId2"/>
  </sheets>
  <definedNames>
    <definedName name="Z_8DFAF983_ADFD_4100_9A47_4A9387439B73_.wvu.PrintArea" localSheetId="1" hidden="1">'к исполнению (Таблица 1)'!$B$1:$R$109</definedName>
    <definedName name="Z_8DFAF983_ADFD_4100_9A47_4A9387439B73_.wvu.PrintArea" localSheetId="0" hidden="1">'Свод наказов'!$B$1:$O$137</definedName>
    <definedName name="Z_8DFAF983_ADFD_4100_9A47_4A9387439B73_.wvu.PrintTitles" localSheetId="1" hidden="1">'к исполнению (Таблица 1)'!$2:$5</definedName>
    <definedName name="Z_8DFAF983_ADFD_4100_9A47_4A9387439B73_.wvu.PrintTitles" localSheetId="0" hidden="1">'Свод наказов'!$3:$6</definedName>
    <definedName name="_xlnm.Print_Titles" localSheetId="1">'к исполнению (Таблица 1)'!$3:$5</definedName>
    <definedName name="_xlnm.Print_Titles" localSheetId="0">'Свод наказов'!$4:$6</definedName>
    <definedName name="_xlnm.Print_Area" localSheetId="1">'к исполнению (Таблица 1)'!$A$1:$R$109</definedName>
    <definedName name="_xlnm.Print_Area" localSheetId="0">'Свод наказов'!$A$1:$O$137</definedName>
  </definedNames>
  <calcPr fullCalcOnLoad="1"/>
</workbook>
</file>

<file path=xl/sharedStrings.xml><?xml version="1.0" encoding="utf-8"?>
<sst xmlns="http://schemas.openxmlformats.org/spreadsheetml/2006/main" count="1047" uniqueCount="373">
  <si>
    <t>Канализационный коллектор на территории Лимендской лесобазы</t>
  </si>
  <si>
    <t>Организация экскурсионного маршрута по историческим местам города Котласа и Котласского района</t>
  </si>
  <si>
    <t>Спортивная площадка на 46 лесозаводе</t>
  </si>
  <si>
    <t>ИТОГО</t>
  </si>
  <si>
    <t>Внедрить программы обучения  для председателей ТСЖ и Советов домов</t>
  </si>
  <si>
    <t>Искусственную дорожную неровность у д. № 15 по ул. С.Щедрина устанавливают ежегодно. 
В 2014 г. запланировано приобретение 4 шт. ИДН,  будет решен вопрос укладки ИДН у дома № 5</t>
  </si>
  <si>
    <t>Будет включено в муниципальное задание МБУ «Участок благоустройства
п. Вычегодский» на 2015 год</t>
  </si>
  <si>
    <t>Будет включено в муниципальное задание МБУ «Участок благоустройства"
п. Вычегодский» на 2015 -2016 годы</t>
  </si>
  <si>
    <t>Включено в муниципальное задание МБУ «Участок благоустройства
п. Вычегодский» на 2014 -2018 годы</t>
  </si>
  <si>
    <t>Асфальтирование подъездов будет включено в план ремонта на 2014 год</t>
  </si>
  <si>
    <t>Разработка ПСД – 2015г.,
Монтаж ВЛ наружного освещения в  план работ на 2016 год с учетом бюджетного финансирования</t>
  </si>
  <si>
    <t>Будет рассмотрен при формировании плана ремонта дорог и проездов  на 2016 год с учетом бюджетного финансирования</t>
  </si>
  <si>
    <t>Вопрос будет рассмотрен  при формировании плана на 2015 год с учетом бюджетного финансирования</t>
  </si>
  <si>
    <t>Будет рассмотрен при формировании плана на 2016 год с учетом бюджетного финансирования</t>
  </si>
  <si>
    <t>Вопрос асфальтирования улицы по ул. Правды будет рассмотрен  при формировании планов по ремонту на 2016 год с учетом бюджетного финансирования</t>
  </si>
  <si>
    <t>ИТОГО по А.Н. Арсееву избирательный округ № 1</t>
  </si>
  <si>
    <t>ИТОГО по А.Ю. Степанову избирательный округ № 3</t>
  </si>
  <si>
    <t>ИТОГО по А.Н.Стрекаловскому избирательный округ № 4</t>
  </si>
  <si>
    <t>ИТОГО ПО М.В. Дмитриеву избирательный округ № 5</t>
  </si>
  <si>
    <t>ИТОГО по Н.Д. Ведрову избирательный округ № 7</t>
  </si>
  <si>
    <t>ИТОГО по Е.Н. Елисеенковой избирательный округ № 8</t>
  </si>
  <si>
    <t>ИТОГО по Т.В.Кручининой  избирательный округ № 9</t>
  </si>
  <si>
    <t>ИТОГО по Н.Г. Макаровский избирательный округ № 10</t>
  </si>
  <si>
    <t>ИТОГО по Д.Н. Ермакову
 -ЛДПР</t>
  </si>
  <si>
    <t>В микрорайоне редко бывает участковый, организовать регулярные встречи участкового с населением</t>
  </si>
  <si>
    <t>Капитальный ремонт дорожного и тротуарного покрытия по ул. Кузнецова</t>
  </si>
  <si>
    <t>Отсыпать ПГС дороги во дворах и междворовые территории в микрорайоне «Макариха»</t>
  </si>
  <si>
    <t>Лесобаза канализационный коллектор</t>
  </si>
  <si>
    <t>Байка-медпункт, магазин, рейсы автобуса по больше</t>
  </si>
  <si>
    <t>ИТОГО по  И.В. Сосновскому избирательский округ № 2</t>
  </si>
  <si>
    <t>Содержание наказа после согласования</t>
  </si>
  <si>
    <t>Оборудовать территорию возле МОУ ДОД "ДЮСШ N 1"</t>
  </si>
  <si>
    <t>Маршруты предполагается сформировать в рамках проведения конкурса туристических проектов в рамках муниципальной программы муниципального образования "Котлас" "Развитие туризма на территории муниципального образования "Котлас" на 2014-2018годы"</t>
  </si>
  <si>
    <t>Футбольное поле в п. Вычегодский  (МОУ ДОД "ДЮСШ N 1")</t>
  </si>
  <si>
    <t>Монтаж ВЛ наружного освещения по ул. Красноармейская, Чкалова, Щорса</t>
  </si>
  <si>
    <t>Привести в порядок подходы (заасфальтировать тротуары и подсыпать ПГС дороги) к детскому саду «Земляничка» по улицам Спартака и Менделеева</t>
  </si>
  <si>
    <t>Ремонт проезда ко двору дома по ул. С.-Щедрина, 15</t>
  </si>
  <si>
    <t>Ремонт дворового проезда дома № 11 по ул. Ермакова</t>
  </si>
  <si>
    <t>Подсыпать ПГС улицы микрорайона Болтинка и ул. Болтинской</t>
  </si>
  <si>
    <t>№ в перечне наказов</t>
  </si>
  <si>
    <t>1.1</t>
  </si>
  <si>
    <t>Ремонт дороги по ул. Кузнецова</t>
  </si>
  <si>
    <t>Отсыпка ПГС  проездов и дорог в микрорайоне Макариха</t>
  </si>
  <si>
    <t>ИТОГО по Н.Н. Завадскому избирательный округ № 6</t>
  </si>
  <si>
    <t>Н. Н. Завадский, избирательный округ № 6</t>
  </si>
  <si>
    <t>Восстановление тротуаров, нуждающихся в ремонте по избирательному округу № 6</t>
  </si>
  <si>
    <t>срок исполнения наказа в период с 2014 по 2018 годы с учетом бюджетного финансирования</t>
  </si>
  <si>
    <t>В плане ремонта дорог на 2014 включена дорога по Котлашанская, пер. Слободской. Выполнение работ по ул. Б. Слободка на последующие периоды с учетом бюджетного финансирования</t>
  </si>
  <si>
    <t>Выполнение работ в 2015-2018 годах с учетом бюджетного финансирования</t>
  </si>
  <si>
    <t>Ремонт дорог микрорайона Лименда</t>
  </si>
  <si>
    <t>Ремонт тротуаров микрорайона Лименда</t>
  </si>
  <si>
    <t>Газификация пер. Асеевский, п. Вычегодский</t>
  </si>
  <si>
    <t>Прокладка канализационного напорного коллектора от КНС 46-го лесозавода через затон Лименда</t>
  </si>
  <si>
    <t>Ремонт дворов ул. Энгельса, 63</t>
  </si>
  <si>
    <t>Обеспечение жителей Байки товарами первой необходимости</t>
  </si>
  <si>
    <t>срок исполнения в течение всего периода с учетом бюджетного финансирования</t>
  </si>
  <si>
    <t>Учтено в муниципальной программе МО «Котлас» «Строительство объектов инженерной и социальной инфраструктуры МО «Котлас» на 2014-2018 годы»</t>
  </si>
  <si>
    <t>Модернизация и создание новых линий уличного освещения</t>
  </si>
  <si>
    <t>В данный момент линии электропередач находятся на балансе ОАО "РЖД".
Предписание ГБДД по улице Энгельса- до завода КПД, ул. Лесная «Шанхай»</t>
  </si>
  <si>
    <t>Направлено письменное ходатайство в ОАО «РЖД» о передаче в собственность МО «Котлас» линий электропередач  ЭЧ-6.
Получены тех.условия на подключение ЛЭП на участок Энгельса-завод КПД, на участок Энгельса 1- ул. Лесная запрошены тех. Условия в ОАО «РЖД»</t>
  </si>
  <si>
    <t>Будет включено в муниципальное задание МБУ «Участок благоустройства 
п. Вычегодский» на 2015 -2018 годы</t>
  </si>
  <si>
    <t>Будет включено в муниципальное задание МБУ «Участок благоустройства п. Вычегодский» на 2015 год</t>
  </si>
  <si>
    <t>Отсыпка</t>
  </si>
  <si>
    <t>уточнить год</t>
  </si>
  <si>
    <t>Подсыпка дороги около домов 8 и 9 по ул. Менделеева</t>
  </si>
  <si>
    <t>В плане ремонта на 2014 год</t>
  </si>
  <si>
    <t>Обеспечение завершения разработки проектной документации на установку для обезжелезивания воды, ее изготовление (приобретение) и запуск</t>
  </si>
  <si>
    <t xml:space="preserve">предусмотреть финансирование при формировании бюджета на 2016 год </t>
  </si>
  <si>
    <t>2016-2018 годы</t>
  </si>
  <si>
    <t>В рамках Муниципальной программы «Развитие образования МО «Котлас» на 2014-2018 годы»</t>
  </si>
  <si>
    <t>Капитальный ремонт кровли и установка УФО (очистка воды) в детской спортивной школе</t>
  </si>
  <si>
    <t>Приобретение микшерского пульта для МОУ ДОД Котласская детская школа искусств № 7 «Гамма»</t>
  </si>
  <si>
    <t>Микшерский пульт приобретён из внебюджета МОУ ДОД Котласская детская школа искусств № 7 «Гамма» в марте 2014 года</t>
  </si>
  <si>
    <t>доходы от предпринимательской деятельности</t>
  </si>
  <si>
    <t>Заключение (сведения) о наказах избирателей депутатам Собрания депутатов МО "Котлас"</t>
  </si>
  <si>
    <t xml:space="preserve">предусмотреть финансирование при формировании бюджета на 2015-2016 годы </t>
  </si>
  <si>
    <t>объявлен конкурс на устройство мини-футбольного поля (текущий ремонт покрытия хоккейного корта)</t>
  </si>
  <si>
    <t>28 июня 2014 года</t>
  </si>
  <si>
    <t>Благоустройство Набережной от речного вокзала до дома ребенка</t>
  </si>
  <si>
    <t>Сделать тротуар по ул. Котлашанской у БПК</t>
  </si>
  <si>
    <t>Сделать подсыпку п/гравийной смесью ул. Б.Слободка, пер. Слободской,  ул. Котлашанская</t>
  </si>
  <si>
    <t>Поднять тротуар вдоль улицы Виноградова</t>
  </si>
  <si>
    <t>Закупить форму для детской хоккейной команды «Альтаир», микрорайон ДОК</t>
  </si>
  <si>
    <t>Организовать регулярные встречи участкового с населением в микрорайоне ДОК</t>
  </si>
  <si>
    <t>Капитальный ремонт кровли и установка УФО (очистка воды) в МОУ ДОД "ДЮСШ N 1"</t>
  </si>
  <si>
    <t>Построить спортивный стадион у МОУ "Средняя общеобразовательная школа N 18"</t>
  </si>
  <si>
    <t>Е.Н. Елисеенкова избирательный округ № 8</t>
  </si>
  <si>
    <t>Ремонт дорог будет выполняться с учетом бюджетного финансирования. В плане ремонта дорог на 2014 г. включены ул. Кронштадтская, Суворова (от Герцена до Панфилова)</t>
  </si>
  <si>
    <t>2014-2017 годы</t>
  </si>
  <si>
    <t>Ремонт тротуаров по ул. Заводская и Герцена включены в план  ремонт на 2014 год</t>
  </si>
  <si>
    <t>Таблица 1</t>
  </si>
  <si>
    <r>
      <t>Ф.И.О. Главы МО «Котлас», Ф.И.О. депутата,номер избирательного округа</t>
    </r>
    <r>
      <rPr>
        <sz val="8"/>
        <rFont val="Times New Roman"/>
        <family val="1"/>
      </rPr>
      <t xml:space="preserve"> (наименование избирательного объединения, в котором состоит депутат)</t>
    </r>
  </si>
  <si>
    <t>Т.В.Кручинина  избирательный округ № 9</t>
  </si>
  <si>
    <t>Асфальтирование улиц на 46 лесозаводе / ул. Правды/</t>
  </si>
  <si>
    <t>Привести в порядок стадион МОУ "Основная общеобразовательная школа № 12"</t>
  </si>
  <si>
    <t>Создание безопасных условий в ОУ</t>
  </si>
  <si>
    <t xml:space="preserve">Сделать подсыпку ПГС и освещение на ул. Болтинской </t>
  </si>
  <si>
    <t>Установить детскую площадку во дворе дома         № 15 а по улице Салтыкова-Щедрина</t>
  </si>
  <si>
    <t>до 01.08.2014 года</t>
  </si>
  <si>
    <t>МП МО «Котлас» «Развитие ТОС и местного сообщества на 2014-2018 годы»</t>
  </si>
  <si>
    <t>Необходимо для информирования активистов по вопросам изменений в законодательстве</t>
  </si>
  <si>
    <t>Мероприятие: «Газификация ул. Асеевская, пер. Асеевский п. Вычегодский», проект не разработан</t>
  </si>
  <si>
    <t>Проведен аукцион на установку детского игрового комплекса 13.05.2014</t>
  </si>
  <si>
    <t>МП МО «Котлас» «Развитие ТОС и местного сообщества на 2014-2018 годы» один семинар в год</t>
  </si>
  <si>
    <t>ТОС № 15 «Кедр» стал победителем Конкурса «Котлас – территория развития» и получил муниципальный грант на реализацию своего проекта по установке детского игрового комплекса</t>
  </si>
  <si>
    <r>
      <t xml:space="preserve">Благоустройство ТОС «Кедр» </t>
    </r>
    <r>
      <rPr>
        <b/>
        <sz val="10"/>
        <rFont val="Times New Roman"/>
        <family val="1"/>
      </rPr>
      <t>(детская площадка</t>
    </r>
    <r>
      <rPr>
        <sz val="10"/>
        <rFont val="Times New Roman"/>
        <family val="1"/>
      </rPr>
      <t>)</t>
    </r>
  </si>
  <si>
    <t>год</t>
  </si>
  <si>
    <t>тыс.руб.</t>
  </si>
  <si>
    <t>источник финансирования</t>
  </si>
  <si>
    <t>2014 год (тыс.руб.)</t>
  </si>
  <si>
    <t>2015 год (тыс.руб.)</t>
  </si>
  <si>
    <t>2016 год (тыс.руб)</t>
  </si>
  <si>
    <t>2016 год</t>
  </si>
  <si>
    <t>Будет включен в план ремонта дорог на 2015 год</t>
  </si>
  <si>
    <t>Испол
нители</t>
  </si>
  <si>
    <t>Отсыпка ул. Франко включена в план ремонта на 2014 год</t>
  </si>
  <si>
    <t>2017 год (тыс.руб)</t>
  </si>
  <si>
    <t>2017</t>
  </si>
  <si>
    <t>Озеленить территорию около домов № 23, 25 и 27 по ул. Ушинского</t>
  </si>
  <si>
    <t>Озеленение будет предусмотрено планом по содержанию объектов зеленого хозяйства на 2016 год</t>
  </si>
  <si>
    <t>2016</t>
  </si>
  <si>
    <t>В плане работ по своду деревьев на 2014 г.</t>
  </si>
  <si>
    <t>2014</t>
  </si>
  <si>
    <t>Аппарат администрации</t>
  </si>
  <si>
    <t xml:space="preserve">Бюджетные ассигнования дорожного фонда  используются на ремонт дорог  и дворовых территорий находящихся в муниципальной собственности. Улицы Восточная, Кленовая, Полевая, Посадская, Радужная в перечне объектов муниципальной собственности не числятся </t>
  </si>
  <si>
    <t>И.В.Сосновский  избирательский округ № 2</t>
  </si>
  <si>
    <t>Н.Д. Ведров избирательный округ № 7</t>
  </si>
  <si>
    <t>УСВ</t>
  </si>
  <si>
    <t>Увеличить приобретение книг и периодических изданий для филиала № 10 МУК «ЦБС» (ул. Красносельская, 1)</t>
  </si>
  <si>
    <t>Приобретение книг</t>
  </si>
  <si>
    <t>Приобретение периодики</t>
  </si>
  <si>
    <t>Произвести косметический ремонт в филиале № 10 МУК «ЦБС» (ул. Красносельская, 1) (побелка, покраска)</t>
  </si>
  <si>
    <t>Косметический ремонт филиала №10 МУК "Котласская ЦБС"</t>
  </si>
  <si>
    <t>создание доступных современных условий для развития массового спорта</t>
  </si>
  <si>
    <t>в 2015 году необходимо предусмотреть финансирование для разработки ПСД и включение данного мероприятия в областную программу «Спорт Беломорья»</t>
  </si>
  <si>
    <t>отсутствие современного спортивного зала в микрорайоне ДОК.</t>
  </si>
  <si>
    <t>предусмотреть финансирование для обустройства многофункциональной площадки в микрорайоне Болтинка</t>
  </si>
  <si>
    <t>создание имиджа команды</t>
  </si>
  <si>
    <t>возможно приобретение только для детской или юношеской команды на условиях софинансирования</t>
  </si>
  <si>
    <t>Сделать пристройку в здании стадиона «Труд» для организации постоянно работающего спортивного зала</t>
  </si>
  <si>
    <t>Возобновить освещение на улицах города и поселка Вычегодский в целях обеспечения безопасности населения</t>
  </si>
  <si>
    <t>Создавать больше ТСЖ</t>
  </si>
  <si>
    <t>Не обустроенная детская площадка, тротуары в ужасном состоянии (ул. Кедрова, 15).</t>
  </si>
  <si>
    <t>Ул. Энгельса, 63</t>
  </si>
  <si>
    <t>В плане мероприятий по наказам избирателей на 2014 год</t>
  </si>
  <si>
    <t>Исполнение наказа в течение 2015-2018 годов, объем средств будет определен после составления ПСД</t>
  </si>
  <si>
    <t>А.Н. Арсеев избирательный округ № 1</t>
  </si>
  <si>
    <t>Планируемая общая стоимость реализации наказа, _______год             (тыс. рублей)</t>
  </si>
  <si>
    <t>2014-2015</t>
  </si>
  <si>
    <t>Сделать уличное освещение в микрорайоне Болтинка (пер. Франко, ул. Ст. Разина, О.Кошевого и Франко)</t>
  </si>
  <si>
    <t>Необходим комплексный план строительства уличного освещения</t>
  </si>
  <si>
    <t>Монтаж ВЛ наружного освещения по ул. Франко и пер. Франко в плане работ на 2014 год</t>
  </si>
  <si>
    <t>Монтаж ВЛ наружного освещения по ул. Чкалова (от ул. Ушинского до мостового перехода) в плане работ на 2014 год</t>
  </si>
  <si>
    <t xml:space="preserve">По согласованию с котласскими эл.сетями, нет технической возможности выполнить наружное освещение по ул. Ст. Разина, О.Кошевого </t>
  </si>
  <si>
    <t>Ремонт дороги ул. Асеевская пер. 1 и 2</t>
  </si>
  <si>
    <t>ВАО</t>
  </si>
  <si>
    <t>Ремонт дороги Пырский</t>
  </si>
  <si>
    <t>В плане 2014 года</t>
  </si>
  <si>
    <t>Программа "Благоустройство и охрана окружающей среды на 2015-2018 годы"</t>
  </si>
  <si>
    <t>Благоустройство парка у Дома культуры</t>
  </si>
  <si>
    <t>Вырубка старых деревьев</t>
  </si>
  <si>
    <t xml:space="preserve">Ремонт проездов домов по ул. У.Громовой, 4 и 6 в плане ремонта на 2014 год. 
</t>
  </si>
  <si>
    <t xml:space="preserve">Уточнить наименование наказа, в части  "Расширение проезжей части по улице Луначарского" </t>
  </si>
  <si>
    <t>2013 год</t>
  </si>
  <si>
    <t>2014 год</t>
  </si>
  <si>
    <t>2015 год</t>
  </si>
  <si>
    <t>Отремонтировать проезд от улицы У.Громовой до дома Менделеева,14</t>
  </si>
  <si>
    <t>Формулировка в народной программе
(газете)</t>
  </si>
  <si>
    <t>Отремонтировать заезд от центральной дороги к дому Менделеева, 14 со стороны улицы У. Громовой</t>
  </si>
  <si>
    <t>Сделать освещение на ул. Ст. Разина и Франко</t>
  </si>
  <si>
    <t>Выровнять и асфальтировать дорогу между магазином «Наш дом» на ул.Спартака 10, до д\с «Земляничка»</t>
  </si>
  <si>
    <t>Дворовой проезд дома ул. Ермакова, 11 не включили в план ремонта на 2013 год, причем отказ был дан из-за неточностей в заполнении заявок</t>
  </si>
  <si>
    <t>Необходима подсыпка дороги около домов 8 и 9 по ул. Менделеева (там большие ямы, весной и осенью трудно водить детей в садик)</t>
  </si>
  <si>
    <t>Сделать озеленение около домов 23, 25 и 27 по ул. Ушинского</t>
  </si>
  <si>
    <t>Необходима установка детской площадки во дворе Салтыкова-Щедрина, 15-а, а также размещение там спортивных объектов (это центральный двор всего ДОКа, сюда приходят дети и подростки со всех улиц)</t>
  </si>
  <si>
    <t>Убрать тополь около дома № 1 по ул. Ст. Разина</t>
  </si>
  <si>
    <t>Сделать пешеходную дорожку к школе №12 (мостки) от ул. С.-Щедрина</t>
  </si>
  <si>
    <t>Нет тротуара у Дома культуры «Октябрь»</t>
  </si>
  <si>
    <t>Изношены спортивные и детские элементы на территории школы, обновить</t>
  </si>
  <si>
    <t>Выделяется недостаточно средств на приобретение новой литературы и выписку периодических изданий в библиотеке микрорайона</t>
  </si>
  <si>
    <t>Необходим ремонт в библиотеке, побелка, покраска пола, ковер приобрести</t>
  </si>
  <si>
    <t>Для здания стадиона «Труд» необходима пристройка со спортзалом</t>
  </si>
  <si>
    <t>Восстановить стадион на ул. Гастелло</t>
  </si>
  <si>
    <t>Установить два лежачих полицейских на ул.С-Щедрина</t>
  </si>
  <si>
    <t>Асфальтирование дворовых проездов в микрорайоне</t>
  </si>
  <si>
    <t>Благоустроить дорогу у ресторана «Прага»</t>
  </si>
  <si>
    <t>В доме Кедрова 11, необходим ремонт дворового проезда и продудмать отвод воды (сделать хорошую ливневку) дом стоит в низине и вся вода во время дождя заливает двор дома и проезжую часть.</t>
  </si>
  <si>
    <t>Решить вопрос инфраструктуры в товариществах индивидуальных застройщиков (ТИЗ) в Южном микрорайоне</t>
  </si>
  <si>
    <t>Построить спортивный стадион ну школы №18</t>
  </si>
  <si>
    <t>Школа «Гамма» - приобретение микшерского пульта (200 т. р.)</t>
  </si>
  <si>
    <t>ЦГБ: асфальтирование (ямочный ремонт) подъездов для скорой помощи</t>
  </si>
  <si>
    <t>Покрасить стеллу с олимпийскими кольцами у “Салюта” и оборудовать зону возле спорт-комплекса</t>
  </si>
  <si>
    <t>Сделать светофор у «Кристалла», много рискованных ситуаций, тем более рядом школа</t>
  </si>
  <si>
    <t>Ул. Луначарского - расширение проезда и ремонт тротуара</t>
  </si>
  <si>
    <t>Решить вопрос проезда от Калинина, 1 до «Фортуны», все ездят там, а дороги нормальной нет</t>
  </si>
  <si>
    <t>Провести газ на ул. Фрунзе, 5</t>
  </si>
  <si>
    <t>Ремонт дороги и уличное освещение в переулке Макаренко</t>
  </si>
  <si>
    <t>Заасфальтировать ул. Мелентьева от пр. Мира до школы №17</t>
  </si>
  <si>
    <t>Староантоновская дорога, улицы в Антоново</t>
  </si>
  <si>
    <t>Газификация Антоново</t>
  </si>
  <si>
    <t>Яма на ул. Портовиков</t>
  </si>
  <si>
    <t>Включить представителей от ВОГ в Совет по спорту при Главе</t>
  </si>
  <si>
    <t>Самовыдвижение</t>
  </si>
  <si>
    <t>Ремонт дорог</t>
  </si>
  <si>
    <t>Ремонт тротуаров</t>
  </si>
  <si>
    <t>Проведение газификации на ул. Чернышевского, Суворова</t>
  </si>
  <si>
    <t>Газификация ул. Асеевской, переулок 1 и 2, п. Вычегодский</t>
  </si>
  <si>
    <t>Отремонтировать дорогу по ул. 2-й Асеевский переулок</t>
  </si>
  <si>
    <t>Ремонт дороги на участке Пырский до переезда</t>
  </si>
  <si>
    <t>Ремонт дороги  по ул. Огородная</t>
  </si>
  <si>
    <t>Ремонт линии электроснабжения по ул. Огородная</t>
  </si>
  <si>
    <t>Улицы заасфальтировать на 46 лесозаводе</t>
  </si>
  <si>
    <t>Порядок в ДК, парк на территории ДК-3</t>
  </si>
  <si>
    <t>Спилить черемуху во дворе ул. Гагарина, 12</t>
  </si>
  <si>
    <t>Спортивную площадку на 46 лесозаводе</t>
  </si>
  <si>
    <t>Футбольное поле п. Вычегодский</t>
  </si>
  <si>
    <t>Водопровод с канализацией на 46 лесозаводе</t>
  </si>
  <si>
    <t>Поставить лампочки (ул. Ульянова, 10)
Отсутствует освещение (на ул. Блок-пост (пос. Вычегодский), на Пырском, ул. Пионерская, Фурманова, Лермонтова, Крупская, Энгельса, 23), Привокзальная, 1.
Ремонт, освещение, газификация деревянного сектора ул. Лермонтова, Матросова, Физкультурная, Береговая.
Освещение ул. Матросова, Береговая, Физкультурная, Лермонтова (заменить светильники).
Освещение (стоят лампы накаливания, нет экономии).</t>
  </si>
  <si>
    <t>Отсыпка грунтовых дорог ПГС (ежегодный план)</t>
  </si>
  <si>
    <t>Газификация деревянного сектора ул. Лермонтова, Матросова, Физкультурная, Береговая</t>
  </si>
  <si>
    <t>3.1.</t>
  </si>
  <si>
    <t>Содержание наказа</t>
  </si>
  <si>
    <t>Мероприятия по реализации наказа</t>
  </si>
  <si>
    <t>Планируемые сроки выполнения наказа</t>
  </si>
  <si>
    <t>№  п/п</t>
  </si>
  <si>
    <t>Целесообразность наказа</t>
  </si>
  <si>
    <t>2017 год</t>
  </si>
  <si>
    <t>Планируемые объём и источники финансирования наказа, _______год (тыс. рублей)</t>
  </si>
  <si>
    <t>Спилить тополь около дома № 1 по ул. Степана Разина</t>
  </si>
  <si>
    <t>Восстановить тротуар между ул. Салтыкова-Щедрина  и школой № 12</t>
  </si>
  <si>
    <t>Восстановить тротуар к Дому культуры «Октябрь»</t>
  </si>
  <si>
    <t>Будет включен в план ремонта на 2015 г. с учетом бюджетного финансирования</t>
  </si>
  <si>
    <t>Будет включен в план ремонта на 2016 г. с учетом бюджетного финансирования</t>
  </si>
  <si>
    <t>2015</t>
  </si>
  <si>
    <t>УЭР</t>
  </si>
  <si>
    <t>УГХ</t>
  </si>
  <si>
    <t>Газификация улиц: Матросова, Береговая, Физкультурная, Лермонтова,  «Шанхай»</t>
  </si>
  <si>
    <t xml:space="preserve">  Проект разработан за счет собственных средств жителей</t>
  </si>
  <si>
    <t>Укладывать двух  «лежачих полицейских» в летний период на территории микрорайона ДОК, в районе домов № 5 и 15 по ул. Салтыкова-Щедрина</t>
  </si>
  <si>
    <t>2018 год (тыс.руб)</t>
  </si>
  <si>
    <t>ежегодно</t>
  </si>
  <si>
    <t>2018</t>
  </si>
  <si>
    <t>2014, 2018</t>
  </si>
  <si>
    <t xml:space="preserve">Ремонт автомобильной дороги по ул. 28 Невельской дивизии со съездами  до тротуаров;
Ремонт дворовых территорий МКД по пр. Мира,29, 29-а, 39, Кедрова,11 в плане ремонта  на 2014 год
</t>
  </si>
  <si>
    <t xml:space="preserve">Очистка водоотводных канав вдоль дороги по ул. Ушинского в районе ТИЗов  будет учтена  при формировании плана  на 2015 год </t>
  </si>
  <si>
    <t>Благоустройство дороги в районе ресторана «Прага»</t>
  </si>
  <si>
    <t>В плане ремонта проездов к дворовым территориям по пр. Мира,29 на 2014 год</t>
  </si>
  <si>
    <t>Расширение проезжей части по улице Луначарского, ремонт тротуара</t>
  </si>
  <si>
    <t>Ремонт тротуара будет включен в план 2017 года с учетом бюджетного финансирования</t>
  </si>
  <si>
    <t>Включить представителей ВОГ в совет по спорту при Главе</t>
  </si>
  <si>
    <t>координация действия органов местного самоуправления и общественных организаций в решении вопросов физической культуры и спорта на территории МО "Котлас"</t>
  </si>
  <si>
    <t>Постановлением администрации МО "Котлас" от 25.11.2013 №3703 включены в состав Совета руководитель Котласского ВОИ Вяткин Н.В. И руководитель КМО ВОИ Бабошин А.Г.</t>
  </si>
  <si>
    <t>2013</t>
  </si>
  <si>
    <t>Данный наказ будет рассмотрен при формировании плана ремонт на 2015 год с учетом бюджетного финансирования</t>
  </si>
  <si>
    <t>Ремонт дороги по ул. Огородная</t>
  </si>
  <si>
    <t>Разработка проекта, получение тех. Условий, монтаж ЛЭП</t>
  </si>
  <si>
    <t>Необходима Санитарная вырубка, устройство скамеек, урн,  планирование и отсыпка дорожек</t>
  </si>
  <si>
    <t>Отсыпка песчано-гравийной смесью, грейдирование грунтовых дорог в поселке Вычегодском, в т. ч. На "Шанхае", в летний период</t>
  </si>
  <si>
    <t>Замена остановочных пунктов на "Шанхае" и Энгельса 1. асфальтирование остановочных карманов</t>
  </si>
  <si>
    <t>Средства депутатов</t>
  </si>
  <si>
    <t>В муниципальном задании МБУ"Участок благоустройства п. Вычегодский"  на 2014 год</t>
  </si>
  <si>
    <t>2018 год</t>
  </si>
  <si>
    <t>областной бюджет</t>
  </si>
  <si>
    <t>местный бюджет</t>
  </si>
  <si>
    <t>2015-2018</t>
  </si>
  <si>
    <t>2016-2018</t>
  </si>
  <si>
    <t>Н.Г. Макаровский избирательный округ № 10</t>
  </si>
  <si>
    <t xml:space="preserve">Учтен в муниципальной программе МО «Котлас» «Газификация МО «Котлас» на 2014-2018 годы» </t>
  </si>
  <si>
    <t>Разработан проект</t>
  </si>
  <si>
    <t xml:space="preserve">Учтен в муниципальной программе МО «Котлас» «Газификация МО «Котлас» на 2014-2018 годы» на 2017 год. </t>
  </si>
  <si>
    <t>Газификация пос. Антоново</t>
  </si>
  <si>
    <t xml:space="preserve">2016-2018 </t>
  </si>
  <si>
    <t>Газификация улицы Фрунзе</t>
  </si>
  <si>
    <t>Газификации ул. Фрунзе будет учитываться при проектировании газификации улиц: Ленина, 7-го С. Советов, Кирова</t>
  </si>
  <si>
    <t>2017-2018</t>
  </si>
  <si>
    <t>Прокладка наружного газопровода по ул. Кирова (дома №№ 1-39)</t>
  </si>
  <si>
    <t xml:space="preserve">Мероприятие: «Газоснабжение микрорайона Антоново г. Котласа», проект не разработан </t>
  </si>
  <si>
    <t>В плане работ на 2014 год ремонтное профилирование</t>
  </si>
  <si>
    <t>Мероприятие: «Газоснабжение частных жилых домов: ул. Лесников, ул. Угольная, ул. Пролетарская, Лимендское Шоссе, ул. Коломинова г.Котласа»</t>
  </si>
  <si>
    <t>Мероприятие: «Газоснабжение улиц: Герцена, Суворова, Панфилова, Ватутина, П. Морозова, Чернышевского  г. Котласа»</t>
  </si>
  <si>
    <t>Мероприятие: «Газификация микрорайона Бочага (ул. Кутузова, ул. Кобелева) г. Котласа»</t>
  </si>
  <si>
    <t>Мероприятие: «Газификация ул. Заводская»</t>
  </si>
  <si>
    <t>Мероприятие: «Газоснабжение 46-го микрорайона г. Котласа»</t>
  </si>
  <si>
    <t>Мероприятие: «Прокладка канализационного напорного коллектора от КНС 46-го лесозавода через затон Лименда», разработана ПСД в 2013 году</t>
  </si>
  <si>
    <t>Асфальтировать проезд к дворовой территории и обустроить ливневую канализацию дома № 11 по ул. Кедрова</t>
  </si>
  <si>
    <t>В плане ремонта   дворовых территорий на 2014 год</t>
  </si>
  <si>
    <t>А.Ю. Степанов избирательный округ № 3</t>
  </si>
  <si>
    <t>ЦГБ – асфальтирование (ямочный ремонт) подъездов для скорой помощи</t>
  </si>
  <si>
    <t>А.Н.Стрекаловский избирательный округ № 4</t>
  </si>
  <si>
    <t>Поставить светофор у торгового центра «Кристалл»</t>
  </si>
  <si>
    <t>Данный вопрос будет рассмотрен и включен в план на 2015 г.</t>
  </si>
  <si>
    <t>Сделать тротуар возле ВОИ, необходима ливневая канализация</t>
  </si>
  <si>
    <t>Будет включен в план на 2015 год</t>
  </si>
  <si>
    <t>Увековечение памяти Стефана Персмкого (установление памятного камня в районе церкви с согласия отца Василия)</t>
  </si>
  <si>
    <t>Открытие памятного
 знака в честь 635-летия со дня вступления на котласскую землю епископа Стефана Великопермского и обращение зырян в православную веру</t>
  </si>
  <si>
    <t>Привлеченные 
средства</t>
  </si>
  <si>
    <t>Котласская и 
Вельская епархия, ОД "Северное Трехречье"</t>
  </si>
  <si>
    <t>Д.Н. Ермаков
 -ЛДПР</t>
  </si>
  <si>
    <t>Решить вопрос проезда от Калинина,1 до кафе «Фортуна», нет нормальной дороги</t>
  </si>
  <si>
    <t>Будет рассмотрен при формировании плана ремонта дорог и проездов  на 2016 год</t>
  </si>
  <si>
    <t>М.В. Дмитриев избирательный округ № 5</t>
  </si>
  <si>
    <t>Ремонт дороги и уличное освещение в пер. Макаренко</t>
  </si>
  <si>
    <t>Заасфальтировать ул. Мелентьева от пр. Мира до школы  № 17</t>
  </si>
  <si>
    <t>2015-2016</t>
  </si>
  <si>
    <t>2014-2017</t>
  </si>
  <si>
    <t>Отремонтировать Староантоновскую дорогу, улицы в Антоново</t>
  </si>
  <si>
    <t>В перечне объектов муниципальной собственности состоит дорога Новоантоновская. Ремонт дороги будет рассмотрен при составлении плана на  2015 год с учетом бюджетного финансирования</t>
  </si>
  <si>
    <t>Засыпать яму на ул. Портовиков</t>
  </si>
  <si>
    <t>Построить три новых детских сада и отремонтировать действующие детские сады, решив проблему дефицита мест к 2016 году</t>
  </si>
  <si>
    <t>обеспечение доступности дошкольного образования на территории МО "Котлас"</t>
  </si>
  <si>
    <t>Проектирование и строительство здания муниципального дошкольного образовательного учреждения на 220 мест по ул.Портовиков в г. Котласе</t>
  </si>
  <si>
    <t>2014-2016</t>
  </si>
  <si>
    <t>2014-2016 годы</t>
  </si>
  <si>
    <t>2015-2016 годы</t>
  </si>
  <si>
    <t>Проектирование и строительство здания детского сада на 280 мест в г. Котласе по пр. Мира, д 24а</t>
  </si>
  <si>
    <t>Капитальный ремонт здания для размещения дошкольного образовательного учреждения на 80 мест по адресу: г.Котлас, п.Вычегодский, ул.Ленина, д.60.</t>
  </si>
  <si>
    <t>Построить пищеблок у 91 школы в п. Вычегодский</t>
  </si>
  <si>
    <t>улучшить качество питания в ОУ</t>
  </si>
  <si>
    <t xml:space="preserve">Строительство пристраиваемого пищеблока к МОУ "СОШ № 91", п.Вычегодский, ул.Ленина, 39 предусмотрено в рамках программы "Строительство объектов инженерной и социальной инфраструктуры МО "Котлас" на 2014-2018 годы". </t>
  </si>
  <si>
    <t>Школьная площадка у школы № 4</t>
  </si>
  <si>
    <t xml:space="preserve">Запланировано в рамках Муниципальной программы «Развитие образования МО «Котлас» на 2014-2018 годы» </t>
  </si>
  <si>
    <t>Системы видеонаблюдения д/с «Журавлик»</t>
  </si>
  <si>
    <t>Построить веранды в д/с «Сказка»</t>
  </si>
  <si>
    <t xml:space="preserve">В рамках Муниципальной программы «Развитие образования МО «Котлас» на 2014-2018 годы» </t>
  </si>
  <si>
    <t>Спортивная площадка у школы №17</t>
  </si>
  <si>
    <t>Ограждение школы №7</t>
  </si>
  <si>
    <t xml:space="preserve">В рамках Муниципальной программы «Развитие образования МО «Котлас» на 2014-2018 годы»   на разработку ПСД и установку ограждения по периметру территории </t>
  </si>
  <si>
    <t>2014-2015 год</t>
  </si>
  <si>
    <t>Ремонт школы №76</t>
  </si>
  <si>
    <t>Ремонт кровли здания МОУ «Средняя общеобразовательная школа № 76»</t>
  </si>
  <si>
    <t>Строительство новой школы в п. Вычегодском</t>
  </si>
  <si>
    <t>Проектирование и строительство школы на 960 учащихся, п.Вычегодский планируется в рамках программы "Строительство объектов инженерной и социальной инфраструктуры МО "Котлас" на 2014-2018 годы"</t>
  </si>
  <si>
    <t>2017-2018 год</t>
  </si>
  <si>
    <t>Произвести ремонт тротуаров детских садов</t>
  </si>
  <si>
    <t>В рамках Муниципальной программы «Развитие образования МО «Котлас» на 2014-2018 годы»  (МДОУ "Детский сад N 10 "Зоренька")</t>
  </si>
  <si>
    <t>Освещение и ограждение детского садика «Незабудка»</t>
  </si>
  <si>
    <t>В рамках Программы «Благоустройства и охрана окружающей среды на 2014-2018 годы»</t>
  </si>
  <si>
    <t>В Лименде сделать тротуар у школы № 5 и контейнерные площадки</t>
  </si>
  <si>
    <t>В 2014г. разрабатывается ПСД на устройство тротуаров по ул. Герцена с дальнейшим ремонтом</t>
  </si>
  <si>
    <t>Ремонт дороги на Пырский (кладбище)</t>
  </si>
  <si>
    <t>Ремонт  асфальтобетонного покрытия дороги ул. Пырская (от а/д Котлас-Коряжма до автобусной остановки в плане ремонта на 2014 г. Ремонт грунтовой дороги  в план на 2016</t>
  </si>
  <si>
    <t>Тротуары к школам №4, 17, 75 ул. Кузнецова, Мелентьева, ул. Маяковского</t>
  </si>
  <si>
    <t>В плане ремонта на 2014г. тротуар по ул. Маяковского (от 70 лет Октября до Ушинского), Маяковского, 33-35, 12 Кузнецова,5</t>
  </si>
  <si>
    <t>Обустроить территорию вокзала</t>
  </si>
  <si>
    <t>Ремонт дороги у рынка, на ст. Котлас Узловой</t>
  </si>
  <si>
    <t>У школы №7 сделать тротуары</t>
  </si>
  <si>
    <t>Навес для колясок у Детской поликлиники</t>
  </si>
  <si>
    <t>А.В. Бральнин
Глава МО "Котлас"</t>
  </si>
  <si>
    <t>ИТОГО по А.В Бральнину</t>
  </si>
  <si>
    <t>№ округа</t>
  </si>
  <si>
    <t>2</t>
  </si>
  <si>
    <t xml:space="preserve">Избирательный округ № 1
А.Н. Арсеев 
Д.В. Беньковский </t>
  </si>
  <si>
    <t>ИТОГО по избирательному округу № 1</t>
  </si>
  <si>
    <t xml:space="preserve">Избирательский округ № 2
И.В.Сосновский 
Б.Н.Вьюхин  </t>
  </si>
  <si>
    <t>ИТОГО по  избирательному округу № 2</t>
  </si>
  <si>
    <t xml:space="preserve">Избирательный округ № 3
А.Ю. Степанов
Н.В. Тараканов </t>
  </si>
  <si>
    <t>ИТОГО по  избирательному округу № 3</t>
  </si>
  <si>
    <t xml:space="preserve">Избирательный округ № 4
А.Н.Стрекаловский
Н.В.Верховцева </t>
  </si>
  <si>
    <t>ИТОГО по  избирательному округу № 4</t>
  </si>
  <si>
    <t>Избирательный округ № 5
М.В. Дмитриев 
В.В.Титов</t>
  </si>
  <si>
    <t>ИТОГО избирательному округу № 5</t>
  </si>
  <si>
    <t xml:space="preserve">Избирательный округ № 6
Н. Н. Завадский
 </t>
  </si>
  <si>
    <t>ИТОГО по  избирательному округу № 6</t>
  </si>
  <si>
    <t>Избирательный округ № 7
Н.Д. Ведров
Э.В. Авилкин</t>
  </si>
  <si>
    <t>ИТОГО по избирательному округу № 7</t>
  </si>
  <si>
    <t>Избирательный округ № 8
Е.Н. Елисеенкова 
Т.Д. Мамедов</t>
  </si>
  <si>
    <t>ИТОГО по избирательному округу № 8</t>
  </si>
  <si>
    <t xml:space="preserve">Избирательный округ № 9
Т.В.Кручинина  </t>
  </si>
  <si>
    <t>ИТОГО по избирательному округу № 9</t>
  </si>
  <si>
    <t>Избирательный округ № 10
Н.Г. Макаровский 
О.А. Новоселов</t>
  </si>
  <si>
    <t>ИТОГО по избирательномк округу № 10</t>
  </si>
  <si>
    <t>Наказы избирателей Главе муниципального образования «Котлас» и депутатам Городского Собрания депутатов муниципального образования «Котлас» пятого созыва</t>
  </si>
  <si>
    <t>УТВЕРЖДЕНЫ                              решением Собрания депутатов МО "Котлас" от 18.09.2014 № 76</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</si>
</sst>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s>
  <fonts count="47">
    <font>
      <sz val="10"/>
      <name val="Arial"/>
      <family val="0"/>
    </font>
    <font>
      <sz val="10"/>
      <name val="Times New Roman"/>
      <family val="1"/>
    </font>
    <font>
      <b/>
      <sz val="10"/>
      <name val="Times New Roman"/>
      <family val="1"/>
    </font>
    <font>
      <sz val="14"/>
      <name val="Times New Roman"/>
      <family val="1"/>
    </font>
    <font>
      <b/>
      <sz val="14"/>
      <name val="Times New Roman"/>
      <family val="1"/>
    </font>
    <font>
      <b/>
      <sz val="12"/>
      <name val="Times New Roman"/>
      <family val="1"/>
    </font>
    <font>
      <sz val="8"/>
      <name val="Times New Roman"/>
      <family val="1"/>
    </font>
    <font>
      <sz val="10"/>
      <color indexed="12"/>
      <name val="Times New Roman"/>
      <family val="1"/>
    </font>
    <font>
      <u val="single"/>
      <sz val="7.5"/>
      <color indexed="12"/>
      <name val="Arial"/>
      <family val="0"/>
    </font>
    <font>
      <u val="single"/>
      <sz val="7.5"/>
      <color indexed="36"/>
      <name val="Arial"/>
      <family val="0"/>
    </font>
    <font>
      <sz val="10"/>
      <color indexed="17"/>
      <name val="Times New Roman"/>
      <family val="1"/>
    </font>
    <font>
      <sz val="12"/>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hair"/>
      <bottom style="thin"/>
    </border>
    <border>
      <left style="thin"/>
      <right>
        <color indexed="63"/>
      </right>
      <top style="thin"/>
      <bottom style="thin"/>
    </border>
    <border>
      <left style="thin"/>
      <right style="thin"/>
      <top>
        <color indexed="63"/>
      </top>
      <bottom style="medium"/>
    </border>
    <border>
      <left style="thin"/>
      <right style="thin"/>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hair"/>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color indexed="63"/>
      </right>
      <top style="thin"/>
      <bottom>
        <color indexed="63"/>
      </bottom>
    </border>
    <border>
      <left>
        <color indexed="63"/>
      </left>
      <right style="thin"/>
      <top style="medium"/>
      <bottom style="medium"/>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style="thin"/>
    </border>
    <border>
      <left style="thin"/>
      <right style="thin"/>
      <top style="thin"/>
      <bottom style="hair"/>
    </border>
    <border>
      <left style="thin"/>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317">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xf>
    <xf numFmtId="0" fontId="1" fillId="0" borderId="10" xfId="0" applyFont="1" applyBorder="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xf>
    <xf numFmtId="18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xf>
    <xf numFmtId="184" fontId="1" fillId="0" borderId="10" xfId="0" applyNumberFormat="1" applyFont="1" applyBorder="1" applyAlignment="1">
      <alignment horizontal="center" vertical="center"/>
    </xf>
    <xf numFmtId="185" fontId="1" fillId="0" borderId="10" xfId="0" applyNumberFormat="1" applyFont="1" applyBorder="1" applyAlignment="1">
      <alignment horizontal="center" vertical="center" wrapText="1"/>
    </xf>
    <xf numFmtId="184" fontId="1" fillId="0" borderId="11" xfId="0" applyNumberFormat="1" applyFont="1" applyBorder="1" applyAlignment="1">
      <alignment horizontal="center" vertical="center"/>
    </xf>
    <xf numFmtId="184" fontId="1" fillId="0" borderId="12"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4" xfId="0" applyNumberFormat="1" applyFont="1" applyBorder="1" applyAlignment="1">
      <alignment horizontal="center" vertical="center" wrapText="1"/>
    </xf>
    <xf numFmtId="185" fontId="1" fillId="0" borderId="12" xfId="0" applyNumberFormat="1" applyFont="1" applyBorder="1" applyAlignment="1">
      <alignment horizontal="center" vertical="center"/>
    </xf>
    <xf numFmtId="185" fontId="1" fillId="0" borderId="12"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2" xfId="0" applyFont="1" applyFill="1" applyBorder="1" applyAlignment="1">
      <alignment horizontal="center" vertical="center" wrapText="1"/>
    </xf>
    <xf numFmtId="2" fontId="1" fillId="0" borderId="10"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wrapText="1"/>
    </xf>
    <xf numFmtId="185" fontId="1" fillId="0" borderId="11" xfId="0" applyNumberFormat="1" applyFont="1" applyBorder="1" applyAlignment="1">
      <alignment horizontal="center" vertical="center" wrapText="1"/>
    </xf>
    <xf numFmtId="184" fontId="1" fillId="0" borderId="16" xfId="0" applyNumberFormat="1" applyFont="1" applyBorder="1" applyAlignment="1">
      <alignment horizontal="center" vertical="center"/>
    </xf>
    <xf numFmtId="0" fontId="1" fillId="0" borderId="16" xfId="0" applyFont="1" applyBorder="1" applyAlignment="1">
      <alignment horizontal="center" vertical="center" wrapText="1"/>
    </xf>
    <xf numFmtId="185" fontId="1" fillId="0" borderId="16" xfId="0" applyNumberFormat="1" applyFont="1" applyBorder="1" applyAlignment="1">
      <alignment horizontal="center" vertical="center" wrapText="1"/>
    </xf>
    <xf numFmtId="0" fontId="1" fillId="0" borderId="16" xfId="0" applyFont="1" applyBorder="1" applyAlignment="1">
      <alignment wrapText="1"/>
    </xf>
    <xf numFmtId="0" fontId="1" fillId="0" borderId="13" xfId="0" applyFont="1" applyFill="1" applyBorder="1" applyAlignment="1">
      <alignment horizontal="center" vertical="center" wrapText="1"/>
    </xf>
    <xf numFmtId="185" fontId="1" fillId="0" borderId="13" xfId="0" applyNumberFormat="1" applyFont="1" applyBorder="1" applyAlignment="1">
      <alignment horizontal="center" vertical="center" wrapText="1"/>
    </xf>
    <xf numFmtId="184" fontId="1" fillId="0" borderId="13" xfId="0" applyNumberFormat="1" applyFont="1" applyBorder="1" applyAlignment="1">
      <alignment horizontal="center" vertical="center"/>
    </xf>
    <xf numFmtId="185" fontId="1" fillId="0" borderId="13" xfId="0" applyNumberFormat="1" applyFont="1" applyBorder="1" applyAlignment="1">
      <alignment horizontal="center" vertical="center"/>
    </xf>
    <xf numFmtId="185" fontId="1" fillId="0" borderId="16" xfId="0" applyNumberFormat="1" applyFont="1" applyBorder="1" applyAlignment="1">
      <alignment horizontal="center" vertical="center"/>
    </xf>
    <xf numFmtId="185" fontId="1" fillId="0" borderId="11" xfId="0" applyNumberFormat="1" applyFont="1" applyBorder="1" applyAlignment="1">
      <alignment horizontal="center" vertical="center"/>
    </xf>
    <xf numFmtId="184" fontId="1" fillId="0" borderId="12"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Fill="1" applyBorder="1" applyAlignment="1">
      <alignment horizontal="center" vertical="center"/>
    </xf>
    <xf numFmtId="0" fontId="1" fillId="0" borderId="12" xfId="0" applyFont="1" applyBorder="1" applyAlignment="1">
      <alignment/>
    </xf>
    <xf numFmtId="0" fontId="1" fillId="0" borderId="17"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Fill="1" applyAlignment="1">
      <alignment horizontal="center" vertical="center"/>
    </xf>
    <xf numFmtId="0" fontId="1" fillId="0" borderId="18"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185" fontId="1" fillId="0" borderId="0" xfId="0" applyNumberFormat="1" applyFont="1" applyAlignment="1">
      <alignment/>
    </xf>
    <xf numFmtId="185" fontId="1" fillId="0" borderId="11" xfId="0" applyNumberFormat="1" applyFont="1" applyBorder="1" applyAlignment="1">
      <alignment vertical="center" wrapText="1"/>
    </xf>
    <xf numFmtId="0" fontId="2" fillId="0" borderId="0" xfId="0" applyFont="1" applyAlignment="1">
      <alignment vertical="top"/>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0" xfId="0" applyFont="1" applyFill="1" applyBorder="1" applyAlignment="1">
      <alignment horizontal="center" vertical="center"/>
    </xf>
    <xf numFmtId="185" fontId="1" fillId="0" borderId="21" xfId="0" applyNumberFormat="1" applyFont="1" applyBorder="1" applyAlignment="1">
      <alignment horizontal="center" vertical="center" wrapText="1"/>
    </xf>
    <xf numFmtId="184" fontId="1" fillId="0" borderId="21" xfId="0" applyNumberFormat="1" applyFont="1" applyBorder="1" applyAlignment="1">
      <alignment horizontal="center" vertical="center"/>
    </xf>
    <xf numFmtId="184" fontId="1" fillId="0" borderId="18" xfId="0" applyNumberFormat="1"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3" xfId="0" applyFont="1" applyBorder="1" applyAlignment="1">
      <alignment horizontal="center" vertical="center" wrapText="1"/>
    </xf>
    <xf numFmtId="49" fontId="1" fillId="0" borderId="23" xfId="0" applyNumberFormat="1" applyFont="1" applyBorder="1" applyAlignment="1">
      <alignment horizontal="center" vertical="center" wrapText="1"/>
    </xf>
    <xf numFmtId="185" fontId="1" fillId="0" borderId="23" xfId="0" applyNumberFormat="1" applyFont="1" applyBorder="1" applyAlignment="1">
      <alignment horizontal="center" vertical="center" wrapText="1"/>
    </xf>
    <xf numFmtId="184" fontId="1" fillId="0" borderId="23" xfId="0" applyNumberFormat="1" applyFont="1" applyBorder="1" applyAlignment="1">
      <alignment horizontal="center" vertical="center"/>
    </xf>
    <xf numFmtId="0" fontId="1" fillId="0" borderId="24" xfId="0" applyFont="1" applyFill="1" applyBorder="1" applyAlignment="1">
      <alignment horizontal="center" vertical="center"/>
    </xf>
    <xf numFmtId="2" fontId="1" fillId="0" borderId="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185" fontId="1" fillId="0" borderId="23" xfId="0" applyNumberFormat="1" applyFont="1" applyBorder="1" applyAlignment="1">
      <alignment horizontal="center" vertical="center"/>
    </xf>
    <xf numFmtId="0" fontId="1" fillId="0" borderId="21" xfId="0" applyFont="1" applyBorder="1" applyAlignment="1">
      <alignment horizontal="center" vertical="center"/>
    </xf>
    <xf numFmtId="185" fontId="1" fillId="0" borderId="21" xfId="0" applyNumberFormat="1" applyFont="1" applyBorder="1" applyAlignment="1">
      <alignment horizontal="center" vertical="center"/>
    </xf>
    <xf numFmtId="49" fontId="1" fillId="0" borderId="25" xfId="0" applyNumberFormat="1" applyFont="1" applyBorder="1" applyAlignment="1">
      <alignment horizontal="center" vertical="center" wrapText="1"/>
    </xf>
    <xf numFmtId="185" fontId="1" fillId="0" borderId="26" xfId="0" applyNumberFormat="1" applyFont="1" applyBorder="1" applyAlignment="1">
      <alignment horizontal="center" vertical="center" wrapText="1"/>
    </xf>
    <xf numFmtId="184" fontId="1" fillId="0" borderId="26" xfId="0" applyNumberFormat="1" applyFont="1" applyBorder="1" applyAlignment="1">
      <alignment horizontal="center" vertical="center"/>
    </xf>
    <xf numFmtId="185" fontId="1" fillId="0" borderId="26" xfId="0" applyNumberFormat="1" applyFont="1" applyBorder="1" applyAlignment="1">
      <alignment horizontal="center" vertical="center"/>
    </xf>
    <xf numFmtId="0" fontId="1" fillId="0" borderId="21"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30" xfId="0" applyFont="1" applyBorder="1" applyAlignment="1">
      <alignment horizontal="center" vertical="center"/>
    </xf>
    <xf numFmtId="185" fontId="1" fillId="0" borderId="18" xfId="0" applyNumberFormat="1" applyFont="1" applyBorder="1" applyAlignment="1">
      <alignment horizontal="center" vertical="center"/>
    </xf>
    <xf numFmtId="0" fontId="1" fillId="0" borderId="0" xfId="0" applyFont="1" applyAlignment="1">
      <alignment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185" fontId="5" fillId="0" borderId="0" xfId="0" applyNumberFormat="1" applyFont="1" applyAlignment="1">
      <alignment/>
    </xf>
    <xf numFmtId="0" fontId="1" fillId="33" borderId="13" xfId="0" applyFont="1" applyFill="1" applyBorder="1" applyAlignment="1">
      <alignment horizontal="center" vertical="center" wrapText="1"/>
    </xf>
    <xf numFmtId="185" fontId="1" fillId="33" borderId="13" xfId="0" applyNumberFormat="1" applyFont="1" applyFill="1" applyBorder="1" applyAlignment="1">
      <alignment horizontal="center" vertical="center" wrapText="1"/>
    </xf>
    <xf numFmtId="0" fontId="1" fillId="33" borderId="33" xfId="0" applyFont="1" applyFill="1" applyBorder="1" applyAlignment="1">
      <alignment horizontal="center" vertical="center"/>
    </xf>
    <xf numFmtId="185" fontId="5" fillId="33" borderId="13" xfId="0" applyNumberFormat="1" applyFont="1" applyFill="1" applyBorder="1" applyAlignment="1">
      <alignment horizontal="center" vertical="center" wrapText="1"/>
    </xf>
    <xf numFmtId="185" fontId="5" fillId="33" borderId="13" xfId="0" applyNumberFormat="1" applyFont="1" applyFill="1" applyBorder="1" applyAlignment="1">
      <alignment horizontal="center" vertical="center"/>
    </xf>
    <xf numFmtId="0" fontId="2" fillId="33" borderId="13" xfId="0" applyFont="1" applyFill="1" applyBorder="1" applyAlignment="1">
      <alignment horizontal="center" vertical="top" wrapText="1"/>
    </xf>
    <xf numFmtId="49" fontId="1" fillId="33"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0" fontId="5"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wrapText="1"/>
    </xf>
    <xf numFmtId="185" fontId="5" fillId="33" borderId="35" xfId="0" applyNumberFormat="1" applyFont="1" applyFill="1" applyBorder="1" applyAlignment="1">
      <alignment horizontal="center" vertical="center"/>
    </xf>
    <xf numFmtId="0" fontId="1" fillId="33" borderId="37" xfId="0" applyFont="1" applyFill="1" applyBorder="1" applyAlignment="1">
      <alignment horizontal="center" vertical="center"/>
    </xf>
    <xf numFmtId="0" fontId="1"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2" xfId="0" applyFont="1" applyBorder="1" applyAlignment="1">
      <alignment horizontal="center" vertical="center"/>
    </xf>
    <xf numFmtId="0" fontId="1" fillId="34" borderId="19"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applyAlignment="1">
      <alignment horizontal="center"/>
    </xf>
    <xf numFmtId="0" fontId="1" fillId="0" borderId="40" xfId="0" applyFont="1" applyBorder="1" applyAlignment="1">
      <alignment horizontal="center" vertical="top" wrapText="1"/>
    </xf>
    <xf numFmtId="49" fontId="1" fillId="33" borderId="41" xfId="0" applyNumberFormat="1" applyFont="1" applyFill="1" applyBorder="1" applyAlignment="1">
      <alignment horizontal="center" vertical="center" wrapText="1"/>
    </xf>
    <xf numFmtId="185" fontId="5" fillId="33" borderId="35" xfId="0" applyNumberFormat="1" applyFont="1" applyFill="1" applyBorder="1" applyAlignment="1">
      <alignment horizontal="center" vertical="center" wrapText="1"/>
    </xf>
    <xf numFmtId="0" fontId="1" fillId="33" borderId="36" xfId="0" applyFont="1" applyFill="1" applyBorder="1" applyAlignment="1">
      <alignment horizontal="center" vertical="center"/>
    </xf>
    <xf numFmtId="0" fontId="7" fillId="0" borderId="0" xfId="0" applyFont="1" applyAlignment="1">
      <alignment/>
    </xf>
    <xf numFmtId="0" fontId="7" fillId="0" borderId="0" xfId="0" applyFont="1" applyFill="1" applyAlignment="1">
      <alignment/>
    </xf>
    <xf numFmtId="49" fontId="1" fillId="0" borderId="12" xfId="0" applyNumberFormat="1" applyFont="1" applyBorder="1" applyAlignment="1">
      <alignment horizontal="center" vertical="center" wrapText="1"/>
    </xf>
    <xf numFmtId="0" fontId="10" fillId="0" borderId="0" xfId="0" applyFont="1" applyAlignment="1">
      <alignment horizontal="center"/>
    </xf>
    <xf numFmtId="0" fontId="1" fillId="0" borderId="42" xfId="0" applyFont="1" applyBorder="1" applyAlignment="1">
      <alignment horizontal="center" vertical="center" wrapText="1"/>
    </xf>
    <xf numFmtId="0" fontId="5" fillId="33" borderId="35" xfId="0" applyFont="1" applyFill="1" applyBorder="1" applyAlignment="1">
      <alignment horizontal="center" vertical="center" wrapText="1"/>
    </xf>
    <xf numFmtId="49" fontId="1" fillId="0" borderId="43" xfId="0" applyNumberFormat="1" applyFont="1" applyBorder="1" applyAlignment="1">
      <alignment horizontal="center" vertical="center" wrapText="1"/>
    </xf>
    <xf numFmtId="0" fontId="5" fillId="0" borderId="0" xfId="0" applyFont="1" applyAlignment="1">
      <alignment vertical="center"/>
    </xf>
    <xf numFmtId="49" fontId="1" fillId="33" borderId="35" xfId="0" applyNumberFormat="1" applyFont="1" applyFill="1" applyBorder="1" applyAlignment="1">
      <alignment horizontal="center" vertical="center" wrapText="1"/>
    </xf>
    <xf numFmtId="0" fontId="10" fillId="0" borderId="0" xfId="0" applyFont="1" applyAlignment="1">
      <alignment/>
    </xf>
    <xf numFmtId="0" fontId="10" fillId="0" borderId="0" xfId="0" applyFont="1" applyAlignment="1">
      <alignment wrapText="1"/>
    </xf>
    <xf numFmtId="185" fontId="5" fillId="35" borderId="35" xfId="0" applyNumberFormat="1" applyFont="1" applyFill="1" applyBorder="1" applyAlignment="1">
      <alignment horizontal="center" vertical="center"/>
    </xf>
    <xf numFmtId="0" fontId="5" fillId="35" borderId="35" xfId="0" applyFont="1" applyFill="1" applyBorder="1" applyAlignment="1">
      <alignment vertical="center"/>
    </xf>
    <xf numFmtId="0" fontId="5" fillId="35" borderId="37" xfId="0" applyFont="1" applyFill="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33" xfId="0" applyFont="1" applyBorder="1" applyAlignment="1">
      <alignment horizontal="center" vertical="center"/>
    </xf>
    <xf numFmtId="49" fontId="1" fillId="0" borderId="11" xfId="0" applyNumberFormat="1" applyFont="1" applyBorder="1" applyAlignment="1">
      <alignment horizontal="center" vertical="center" wrapText="1"/>
    </xf>
    <xf numFmtId="0" fontId="1" fillId="0" borderId="43" xfId="0" applyFont="1" applyBorder="1" applyAlignment="1">
      <alignment horizontal="center" vertical="center" wrapText="1"/>
    </xf>
    <xf numFmtId="185" fontId="1" fillId="0" borderId="11" xfId="0" applyNumberFormat="1" applyFont="1" applyFill="1" applyBorder="1" applyAlignment="1">
      <alignment horizontal="center" vertical="center" wrapText="1"/>
    </xf>
    <xf numFmtId="185" fontId="1" fillId="0" borderId="12" xfId="0" applyNumberFormat="1" applyFont="1" applyFill="1" applyBorder="1" applyAlignment="1">
      <alignment horizontal="center" vertical="center" wrapText="1"/>
    </xf>
    <xf numFmtId="185" fontId="1" fillId="0" borderId="13" xfId="0" applyNumberFormat="1" applyFont="1" applyFill="1" applyBorder="1" applyAlignment="1">
      <alignment horizontal="center" vertical="center" wrapText="1"/>
    </xf>
    <xf numFmtId="184" fontId="1" fillId="0" borderId="19" xfId="0" applyNumberFormat="1" applyFont="1" applyBorder="1" applyAlignment="1">
      <alignment horizontal="center" vertical="center" wrapText="1"/>
    </xf>
    <xf numFmtId="185" fontId="1" fillId="0" borderId="10" xfId="0" applyNumberFormat="1" applyFont="1" applyFill="1" applyBorder="1" applyAlignment="1">
      <alignment horizontal="center" vertical="center" wrapText="1"/>
    </xf>
    <xf numFmtId="185" fontId="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185" fontId="1" fillId="0"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1" fillId="0" borderId="23" xfId="0" applyFont="1" applyBorder="1" applyAlignment="1">
      <alignment horizontal="center" vertical="center"/>
    </xf>
    <xf numFmtId="0" fontId="1" fillId="0" borderId="2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49" fontId="1" fillId="0" borderId="23" xfId="0" applyNumberFormat="1" applyFont="1" applyFill="1" applyBorder="1" applyAlignment="1">
      <alignment horizontal="center" vertical="center" wrapText="1"/>
    </xf>
    <xf numFmtId="185" fontId="1" fillId="0" borderId="2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184" fontId="1" fillId="0" borderId="23" xfId="0" applyNumberFormat="1" applyFont="1" applyBorder="1" applyAlignment="1">
      <alignment horizontal="center" vertical="center" wrapText="1"/>
    </xf>
    <xf numFmtId="0" fontId="1" fillId="0" borderId="23" xfId="0" applyFont="1" applyBorder="1" applyAlignment="1">
      <alignment/>
    </xf>
    <xf numFmtId="0" fontId="1" fillId="0" borderId="10" xfId="0" applyFont="1" applyBorder="1" applyAlignment="1">
      <alignment/>
    </xf>
    <xf numFmtId="184" fontId="1" fillId="0" borderId="11" xfId="0" applyNumberFormat="1" applyFont="1" applyBorder="1" applyAlignment="1">
      <alignment horizontal="center" vertical="center" wrapText="1"/>
    </xf>
    <xf numFmtId="0" fontId="1" fillId="0" borderId="11" xfId="0" applyFont="1" applyBorder="1" applyAlignment="1">
      <alignment/>
    </xf>
    <xf numFmtId="184" fontId="1" fillId="0" borderId="16" xfId="0" applyNumberFormat="1" applyFont="1" applyBorder="1" applyAlignment="1">
      <alignment horizontal="center" vertical="center" wrapText="1"/>
    </xf>
    <xf numFmtId="0" fontId="1" fillId="0" borderId="16" xfId="0" applyFont="1" applyBorder="1" applyAlignment="1">
      <alignment/>
    </xf>
    <xf numFmtId="184" fontId="1" fillId="0" borderId="13" xfId="0" applyNumberFormat="1" applyFont="1" applyBorder="1" applyAlignment="1">
      <alignment horizontal="center" vertical="center" wrapText="1"/>
    </xf>
    <xf numFmtId="0" fontId="1" fillId="0" borderId="13" xfId="0" applyFont="1" applyBorder="1" applyAlignment="1">
      <alignment/>
    </xf>
    <xf numFmtId="0" fontId="1" fillId="0" borderId="19" xfId="0" applyFont="1" applyBorder="1" applyAlignment="1">
      <alignment/>
    </xf>
    <xf numFmtId="184" fontId="1" fillId="0" borderId="19" xfId="0" applyNumberFormat="1" applyFont="1" applyBorder="1" applyAlignment="1">
      <alignment horizontal="center" vertical="center"/>
    </xf>
    <xf numFmtId="0" fontId="1" fillId="0" borderId="3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1" xfId="0" applyFont="1" applyBorder="1" applyAlignment="1">
      <alignment wrapText="1"/>
    </xf>
    <xf numFmtId="0" fontId="5" fillId="35" borderId="36" xfId="0" applyFont="1" applyFill="1" applyBorder="1" applyAlignment="1">
      <alignment vertical="center"/>
    </xf>
    <xf numFmtId="0" fontId="1" fillId="0" borderId="32" xfId="0" applyFont="1" applyFill="1" applyBorder="1" applyAlignment="1">
      <alignment horizontal="center" vertical="center" wrapText="1"/>
    </xf>
    <xf numFmtId="0" fontId="1" fillId="0" borderId="13" xfId="0" applyFont="1" applyBorder="1" applyAlignment="1">
      <alignment wrapText="1"/>
    </xf>
    <xf numFmtId="184" fontId="5" fillId="33" borderId="35" xfId="0" applyNumberFormat="1" applyFont="1" applyFill="1" applyBorder="1" applyAlignment="1">
      <alignment horizontal="center" vertical="center" wrapText="1"/>
    </xf>
    <xf numFmtId="0" fontId="1" fillId="0" borderId="11" xfId="0" applyFont="1" applyBorder="1" applyAlignment="1">
      <alignment horizontal="center" vertical="center"/>
    </xf>
    <xf numFmtId="185" fontId="1" fillId="0" borderId="47" xfId="0" applyNumberFormat="1" applyFont="1" applyBorder="1" applyAlignment="1">
      <alignment horizontal="center" vertical="center"/>
    </xf>
    <xf numFmtId="3" fontId="1" fillId="0" borderId="47" xfId="0" applyNumberFormat="1" applyFont="1" applyBorder="1" applyAlignment="1">
      <alignment horizontal="center" vertical="center"/>
    </xf>
    <xf numFmtId="3" fontId="1" fillId="0" borderId="13" xfId="0" applyNumberFormat="1" applyFont="1" applyBorder="1" applyAlignment="1">
      <alignment horizontal="center" vertical="center"/>
    </xf>
    <xf numFmtId="0" fontId="1" fillId="0" borderId="12" xfId="0" applyFont="1" applyBorder="1" applyAlignment="1">
      <alignment horizontal="center" vertical="center"/>
    </xf>
    <xf numFmtId="0" fontId="1" fillId="0" borderId="47" xfId="0" applyFont="1" applyBorder="1" applyAlignment="1">
      <alignment horizontal="center" vertical="center"/>
    </xf>
    <xf numFmtId="0" fontId="1" fillId="0" borderId="10" xfId="0" applyFont="1" applyBorder="1" applyAlignment="1">
      <alignment horizontal="center" vertical="top" wrapText="1"/>
    </xf>
    <xf numFmtId="0" fontId="1" fillId="0" borderId="14" xfId="0" applyFont="1" applyBorder="1" applyAlignment="1">
      <alignment horizontal="center" vertical="center"/>
    </xf>
    <xf numFmtId="0" fontId="1" fillId="0" borderId="40" xfId="0" applyFont="1" applyBorder="1" applyAlignment="1">
      <alignment horizontal="center"/>
    </xf>
    <xf numFmtId="0" fontId="1" fillId="0" borderId="17" xfId="0" applyFont="1" applyBorder="1" applyAlignment="1">
      <alignment horizontal="center" vertical="center" wrapText="1"/>
    </xf>
    <xf numFmtId="0" fontId="1" fillId="0" borderId="43" xfId="0" applyFont="1" applyBorder="1" applyAlignment="1">
      <alignment horizontal="center" vertical="center"/>
    </xf>
    <xf numFmtId="4" fontId="1" fillId="0" borderId="11" xfId="0" applyNumberFormat="1" applyFont="1" applyBorder="1" applyAlignment="1">
      <alignment horizontal="center" vertical="center"/>
    </xf>
    <xf numFmtId="0" fontId="1" fillId="33" borderId="41" xfId="0" applyFont="1" applyFill="1" applyBorder="1" applyAlignment="1">
      <alignment horizontal="center" vertical="center"/>
    </xf>
    <xf numFmtId="4" fontId="1" fillId="33" borderId="35" xfId="0" applyNumberFormat="1" applyFont="1" applyFill="1" applyBorder="1" applyAlignment="1">
      <alignment horizontal="center" vertical="center"/>
    </xf>
    <xf numFmtId="4" fontId="5" fillId="33" borderId="35" xfId="0" applyNumberFormat="1" applyFont="1" applyFill="1" applyBorder="1" applyAlignment="1">
      <alignment horizontal="center" vertical="center"/>
    </xf>
    <xf numFmtId="0" fontId="1" fillId="0" borderId="32" xfId="0" applyFont="1" applyBorder="1" applyAlignment="1">
      <alignment horizontal="center" vertical="center" wrapText="1"/>
    </xf>
    <xf numFmtId="185" fontId="1" fillId="0" borderId="20" xfId="0" applyNumberFormat="1" applyFont="1" applyBorder="1" applyAlignment="1">
      <alignment horizontal="center" vertical="center"/>
    </xf>
    <xf numFmtId="0" fontId="1" fillId="0" borderId="30" xfId="0" applyFont="1" applyBorder="1" applyAlignment="1">
      <alignment horizontal="center" vertical="center" wrapText="1"/>
    </xf>
    <xf numFmtId="0" fontId="1" fillId="0" borderId="48" xfId="0" applyFont="1" applyBorder="1" applyAlignment="1">
      <alignment horizontal="center" vertical="center" wrapText="1"/>
    </xf>
    <xf numFmtId="0" fontId="5" fillId="33" borderId="33" xfId="0" applyFont="1" applyFill="1" applyBorder="1" applyAlignment="1">
      <alignment horizontal="center" vertical="center" wrapText="1"/>
    </xf>
    <xf numFmtId="0" fontId="12" fillId="0" borderId="20" xfId="0" applyFont="1" applyBorder="1" applyAlignment="1">
      <alignment horizontal="center" vertical="center"/>
    </xf>
    <xf numFmtId="0" fontId="1" fillId="0" borderId="33"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33" borderId="35" xfId="0" applyFont="1" applyFill="1" applyBorder="1" applyAlignment="1">
      <alignment horizontal="center" vertical="top" wrapText="1"/>
    </xf>
    <xf numFmtId="0" fontId="5" fillId="35" borderId="35" xfId="0" applyFont="1" applyFill="1" applyBorder="1" applyAlignment="1">
      <alignment horizontal="center" vertical="top"/>
    </xf>
    <xf numFmtId="0" fontId="11" fillId="0" borderId="0" xfId="0" applyFont="1" applyAlignment="1">
      <alignment horizontal="center" vertical="top"/>
    </xf>
    <xf numFmtId="49" fontId="11" fillId="0" borderId="14" xfId="0" applyNumberFormat="1" applyFont="1" applyBorder="1" applyAlignment="1">
      <alignment horizontal="center" vertical="top" wrapText="1"/>
    </xf>
    <xf numFmtId="0" fontId="11" fillId="33" borderId="38" xfId="0" applyFont="1" applyFill="1" applyBorder="1" applyAlignment="1">
      <alignment horizontal="center" vertical="top"/>
    </xf>
    <xf numFmtId="0" fontId="11" fillId="33" borderId="35" xfId="0" applyFont="1" applyFill="1" applyBorder="1" applyAlignment="1">
      <alignment horizontal="center" vertical="top" wrapText="1"/>
    </xf>
    <xf numFmtId="0" fontId="11" fillId="33" borderId="35" xfId="0" applyFont="1" applyFill="1" applyBorder="1" applyAlignment="1">
      <alignment horizontal="center" vertical="top"/>
    </xf>
    <xf numFmtId="0" fontId="11" fillId="0" borderId="0" xfId="0" applyNumberFormat="1" applyFont="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4" fillId="0" borderId="49" xfId="0" applyFont="1" applyBorder="1" applyAlignment="1">
      <alignment horizontal="center" vertical="center" wrapText="1"/>
    </xf>
    <xf numFmtId="0" fontId="0" fillId="0" borderId="49" xfId="0" applyBorder="1" applyAlignment="1">
      <alignment horizontal="center" vertical="center" wrapText="1"/>
    </xf>
    <xf numFmtId="185" fontId="1" fillId="0" borderId="11" xfId="0" applyNumberFormat="1" applyFont="1" applyFill="1" applyBorder="1" applyAlignment="1">
      <alignment horizontal="center" vertical="center" wrapText="1"/>
    </xf>
    <xf numFmtId="185" fontId="1" fillId="0" borderId="13" xfId="0" applyNumberFormat="1" applyFont="1" applyFill="1" applyBorder="1" applyAlignment="1">
      <alignment horizontal="center" vertical="center" wrapText="1"/>
    </xf>
    <xf numFmtId="185" fontId="1" fillId="0" borderId="18"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8"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Border="1" applyAlignment="1">
      <alignment horizontal="center" vertical="center"/>
    </xf>
    <xf numFmtId="0" fontId="3" fillId="0" borderId="0" xfId="0" applyFont="1" applyAlignment="1">
      <alignment horizontal="right" vertical="center"/>
    </xf>
    <xf numFmtId="0" fontId="2" fillId="0" borderId="19" xfId="0" applyFont="1" applyBorder="1" applyAlignment="1">
      <alignment horizontal="center" vertical="top" wrapText="1"/>
    </xf>
    <xf numFmtId="0" fontId="2" fillId="0" borderId="18" xfId="0" applyFont="1" applyBorder="1" applyAlignment="1">
      <alignment horizontal="center" vertical="top"/>
    </xf>
    <xf numFmtId="0" fontId="0" fillId="0" borderId="13" xfId="0" applyFont="1" applyBorder="1" applyAlignment="1">
      <alignment/>
    </xf>
    <xf numFmtId="0" fontId="0" fillId="0" borderId="18" xfId="0" applyFont="1" applyBorder="1" applyAlignment="1">
      <alignment/>
    </xf>
    <xf numFmtId="185" fontId="1" fillId="0" borderId="12" xfId="0" applyNumberFormat="1"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Border="1" applyAlignment="1">
      <alignment horizontal="center" vertical="center" wrapText="1"/>
    </xf>
    <xf numFmtId="185" fontId="1" fillId="0" borderId="11" xfId="0" applyNumberFormat="1" applyFont="1" applyBorder="1" applyAlignment="1">
      <alignment horizontal="center" vertical="center" wrapText="1"/>
    </xf>
    <xf numFmtId="185" fontId="1" fillId="0" borderId="12" xfId="0" applyNumberFormat="1"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1" xfId="0" applyFont="1" applyBorder="1" applyAlignment="1">
      <alignment horizontal="center" vertical="center"/>
    </xf>
    <xf numFmtId="0" fontId="1" fillId="0" borderId="55"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28" xfId="0" applyFont="1" applyBorder="1" applyAlignment="1">
      <alignment horizontal="center" vertical="center"/>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1" fillId="0"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0" fillId="0" borderId="12" xfId="0" applyFont="1" applyBorder="1" applyAlignment="1">
      <alignment horizontal="center" vertical="center"/>
    </xf>
    <xf numFmtId="0" fontId="12" fillId="0" borderId="4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9" xfId="0" applyFont="1" applyBorder="1" applyAlignment="1">
      <alignment horizontal="center" vertical="top" wrapText="1"/>
    </xf>
    <xf numFmtId="0" fontId="1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49" fontId="1" fillId="0" borderId="12" xfId="0" applyNumberFormat="1" applyFont="1" applyBorder="1" applyAlignment="1">
      <alignment horizontal="center" vertical="center" wrapText="1"/>
    </xf>
    <xf numFmtId="184" fontId="1" fillId="0" borderId="19" xfId="0" applyNumberFormat="1" applyFont="1" applyBorder="1" applyAlignment="1">
      <alignment horizontal="center" vertical="center" wrapText="1"/>
    </xf>
    <xf numFmtId="184" fontId="1" fillId="0" borderId="12" xfId="0" applyNumberFormat="1"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185" fontId="1"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horizontal="left" vertical="center" wrapText="1"/>
    </xf>
    <xf numFmtId="0" fontId="5" fillId="35" borderId="39" xfId="0" applyFont="1" applyFill="1" applyBorder="1" applyAlignment="1">
      <alignment horizontal="center" vertical="center"/>
    </xf>
    <xf numFmtId="0" fontId="0" fillId="0" borderId="38" xfId="0" applyFont="1" applyBorder="1" applyAlignment="1">
      <alignment/>
    </xf>
    <xf numFmtId="0" fontId="0" fillId="0" borderId="41" xfId="0" applyFont="1" applyBorder="1" applyAlignment="1">
      <alignment/>
    </xf>
    <xf numFmtId="0" fontId="2" fillId="0" borderId="11" xfId="0" applyFont="1" applyBorder="1" applyAlignment="1">
      <alignment horizontal="center"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185" fontId="1" fillId="0" borderId="20" xfId="0" applyNumberFormat="1" applyFont="1" applyBorder="1" applyAlignment="1">
      <alignment horizontal="center" vertical="center"/>
    </xf>
    <xf numFmtId="0" fontId="1" fillId="0" borderId="10" xfId="0" applyFont="1" applyBorder="1" applyAlignment="1">
      <alignment horizontal="center" vertical="center"/>
    </xf>
    <xf numFmtId="0" fontId="11" fillId="0" borderId="13" xfId="0" applyFont="1" applyBorder="1" applyAlignment="1">
      <alignment horizontal="center" vertical="top" wrapText="1"/>
    </xf>
    <xf numFmtId="0" fontId="11" fillId="0" borderId="18" xfId="0" applyFont="1" applyBorder="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0" borderId="11" xfId="0" applyFont="1" applyBorder="1" applyAlignment="1">
      <alignment horizontal="center" vertical="top"/>
    </xf>
    <xf numFmtId="0" fontId="11" fillId="0" borderId="13" xfId="0" applyFont="1" applyBorder="1" applyAlignment="1">
      <alignment horizontal="center" vertical="top"/>
    </xf>
    <xf numFmtId="0" fontId="11" fillId="0" borderId="18" xfId="0" applyFont="1" applyBorder="1" applyAlignment="1">
      <alignment horizontal="center" vertical="top"/>
    </xf>
    <xf numFmtId="0" fontId="1" fillId="0" borderId="1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3" xfId="0" applyFont="1" applyBorder="1" applyAlignment="1">
      <alignment horizontal="center" vertical="center"/>
    </xf>
    <xf numFmtId="0" fontId="1" fillId="0" borderId="48" xfId="0" applyFont="1" applyBorder="1" applyAlignment="1">
      <alignment horizontal="center" vertical="center"/>
    </xf>
    <xf numFmtId="0" fontId="1" fillId="0" borderId="52" xfId="0" applyFont="1" applyBorder="1" applyAlignment="1">
      <alignment horizontal="center" vertical="center"/>
    </xf>
    <xf numFmtId="0" fontId="1"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49"/>
  <sheetViews>
    <sheetView tabSelected="1" zoomScale="85" zoomScaleNormal="85" zoomScalePageLayoutView="0" workbookViewId="0" topLeftCell="A1">
      <pane xSplit="4" ySplit="5" topLeftCell="E6" activePane="bottomRight" state="frozen"/>
      <selection pane="topLeft" activeCell="A1" sqref="A1"/>
      <selection pane="topRight" activeCell="D1" sqref="D1"/>
      <selection pane="bottomLeft" activeCell="A5" sqref="A5"/>
      <selection pane="bottomRight" activeCell="N2" sqref="N2"/>
    </sheetView>
  </sheetViews>
  <sheetFormatPr defaultColWidth="9.140625" defaultRowHeight="12.75"/>
  <cols>
    <col min="1" max="1" width="4.28125" style="42" customWidth="1"/>
    <col min="2" max="2" width="4.57421875" style="213" customWidth="1"/>
    <col min="3" max="3" width="19.140625" style="58" customWidth="1"/>
    <col min="4" max="4" width="22.8515625" style="52" customWidth="1"/>
    <col min="5" max="5" width="21.00390625" style="52" hidden="1" customWidth="1"/>
    <col min="6" max="6" width="30.57421875" style="42" customWidth="1"/>
    <col min="7" max="7" width="14.28125" style="2" customWidth="1"/>
    <col min="8" max="8" width="14.421875" style="2" customWidth="1"/>
    <col min="9" max="9" width="12.421875" style="2" customWidth="1"/>
    <col min="10" max="10" width="12.7109375" style="2" customWidth="1"/>
    <col min="11" max="11" width="11.8515625" style="2" customWidth="1"/>
    <col min="12" max="13" width="11.140625" style="2" customWidth="1"/>
    <col min="14" max="14" width="18.421875" style="2" customWidth="1"/>
    <col min="15" max="15" width="18.00390625" style="2" customWidth="1"/>
    <col min="16" max="16384" width="9.140625" style="2" customWidth="1"/>
  </cols>
  <sheetData>
    <row r="1" spans="14:15" ht="67.5" customHeight="1">
      <c r="N1" s="218" t="s">
        <v>372</v>
      </c>
      <c r="O1" s="219"/>
    </row>
    <row r="2" ht="15.75">
      <c r="O2" s="5"/>
    </row>
    <row r="3" spans="1:15" ht="27.75" customHeight="1" thickBot="1">
      <c r="A3" s="220" t="s">
        <v>371</v>
      </c>
      <c r="B3" s="221"/>
      <c r="C3" s="221"/>
      <c r="D3" s="221"/>
      <c r="E3" s="221"/>
      <c r="F3" s="221"/>
      <c r="G3" s="221"/>
      <c r="H3" s="221"/>
      <c r="I3" s="221"/>
      <c r="J3" s="221"/>
      <c r="K3" s="221"/>
      <c r="L3" s="221"/>
      <c r="M3" s="221"/>
      <c r="N3" s="221"/>
      <c r="O3" s="221"/>
    </row>
    <row r="4" spans="1:15" s="5" customFormat="1" ht="72" customHeight="1">
      <c r="A4" s="259" t="s">
        <v>224</v>
      </c>
      <c r="B4" s="276" t="s">
        <v>349</v>
      </c>
      <c r="C4" s="278" t="s">
        <v>91</v>
      </c>
      <c r="D4" s="237" t="s">
        <v>221</v>
      </c>
      <c r="E4" s="123" t="s">
        <v>30</v>
      </c>
      <c r="F4" s="269" t="s">
        <v>222</v>
      </c>
      <c r="G4" s="246" t="s">
        <v>147</v>
      </c>
      <c r="H4" s="248"/>
      <c r="I4" s="246" t="s">
        <v>227</v>
      </c>
      <c r="J4" s="247"/>
      <c r="K4" s="247"/>
      <c r="L4" s="247"/>
      <c r="M4" s="247"/>
      <c r="N4" s="248"/>
      <c r="O4" s="92" t="s">
        <v>223</v>
      </c>
    </row>
    <row r="5" spans="1:15" s="5" customFormat="1" ht="32.25" customHeight="1">
      <c r="A5" s="260"/>
      <c r="B5" s="277"/>
      <c r="C5" s="279"/>
      <c r="D5" s="238"/>
      <c r="E5" s="124"/>
      <c r="F5" s="255"/>
      <c r="G5" s="1" t="s">
        <v>106</v>
      </c>
      <c r="H5" s="1" t="s">
        <v>107</v>
      </c>
      <c r="I5" s="1" t="s">
        <v>109</v>
      </c>
      <c r="J5" s="1" t="s">
        <v>110</v>
      </c>
      <c r="K5" s="1" t="s">
        <v>111</v>
      </c>
      <c r="L5" s="1" t="s">
        <v>116</v>
      </c>
      <c r="M5" s="1" t="s">
        <v>239</v>
      </c>
      <c r="N5" s="1" t="s">
        <v>108</v>
      </c>
      <c r="O5" s="161"/>
    </row>
    <row r="6" spans="1:15" s="5" customFormat="1" ht="12" customHeight="1">
      <c r="A6" s="86">
        <v>1</v>
      </c>
      <c r="B6" s="214" t="s">
        <v>350</v>
      </c>
      <c r="C6" s="127">
        <v>3</v>
      </c>
      <c r="D6" s="13">
        <v>4</v>
      </c>
      <c r="E6" s="13"/>
      <c r="F6" s="3">
        <v>5</v>
      </c>
      <c r="G6" s="233">
        <v>6</v>
      </c>
      <c r="H6" s="235"/>
      <c r="I6" s="233">
        <v>7</v>
      </c>
      <c r="J6" s="234"/>
      <c r="K6" s="234"/>
      <c r="L6" s="234"/>
      <c r="M6" s="234"/>
      <c r="N6" s="235"/>
      <c r="O6" s="202">
        <v>8</v>
      </c>
    </row>
    <row r="7" spans="1:15" s="5" customFormat="1" ht="35.25" customHeight="1">
      <c r="A7" s="262">
        <v>1</v>
      </c>
      <c r="B7" s="303"/>
      <c r="C7" s="292" t="s">
        <v>347</v>
      </c>
      <c r="D7" s="225" t="s">
        <v>308</v>
      </c>
      <c r="E7" s="225" t="s">
        <v>309</v>
      </c>
      <c r="F7" s="225" t="s">
        <v>310</v>
      </c>
      <c r="G7" s="188" t="s">
        <v>311</v>
      </c>
      <c r="H7" s="188">
        <f>I7+J7+K7+L7+M7</f>
        <v>17873</v>
      </c>
      <c r="I7" s="188">
        <v>8047</v>
      </c>
      <c r="J7" s="188">
        <v>9826</v>
      </c>
      <c r="K7" s="188"/>
      <c r="L7" s="188"/>
      <c r="M7" s="188"/>
      <c r="N7" s="188" t="s">
        <v>263</v>
      </c>
      <c r="O7" s="203" t="s">
        <v>312</v>
      </c>
    </row>
    <row r="8" spans="1:15" s="5" customFormat="1" ht="35.25" customHeight="1">
      <c r="A8" s="262"/>
      <c r="B8" s="304"/>
      <c r="C8" s="266"/>
      <c r="D8" s="225"/>
      <c r="E8" s="225"/>
      <c r="F8" s="225"/>
      <c r="G8" s="23" t="s">
        <v>303</v>
      </c>
      <c r="H8" s="23">
        <f aca="true" t="shared" si="0" ref="H8:H23">I8+J8+K8+L8+M8</f>
        <v>116244</v>
      </c>
      <c r="I8" s="23">
        <v>50390.2</v>
      </c>
      <c r="J8" s="23">
        <f>111235-50390.2</f>
        <v>60844.8</v>
      </c>
      <c r="K8" s="23">
        <v>5009</v>
      </c>
      <c r="L8" s="23"/>
      <c r="M8" s="23"/>
      <c r="N8" s="23" t="s">
        <v>262</v>
      </c>
      <c r="O8" s="203" t="s">
        <v>313</v>
      </c>
    </row>
    <row r="9" spans="1:15" s="5" customFormat="1" ht="35.25" customHeight="1">
      <c r="A9" s="262"/>
      <c r="B9" s="304"/>
      <c r="C9" s="266"/>
      <c r="D9" s="225"/>
      <c r="E9" s="225"/>
      <c r="F9" s="225" t="s">
        <v>314</v>
      </c>
      <c r="G9" s="189">
        <v>2016</v>
      </c>
      <c r="H9" s="188">
        <f>I9+J9+K9+L9+M9</f>
        <v>8238</v>
      </c>
      <c r="I9" s="188">
        <v>996</v>
      </c>
      <c r="J9" s="188"/>
      <c r="K9" s="188">
        <v>7242</v>
      </c>
      <c r="L9" s="188"/>
      <c r="M9" s="188"/>
      <c r="N9" s="188" t="s">
        <v>263</v>
      </c>
      <c r="O9" s="203" t="s">
        <v>112</v>
      </c>
    </row>
    <row r="10" spans="1:15" s="5" customFormat="1" ht="35.25" customHeight="1">
      <c r="A10" s="262"/>
      <c r="B10" s="304"/>
      <c r="C10" s="266"/>
      <c r="D10" s="225"/>
      <c r="E10" s="225"/>
      <c r="F10" s="225"/>
      <c r="G10" s="23" t="s">
        <v>303</v>
      </c>
      <c r="H10" s="23">
        <f t="shared" si="0"/>
        <v>146000</v>
      </c>
      <c r="I10" s="23"/>
      <c r="J10" s="23">
        <v>60000</v>
      </c>
      <c r="K10" s="23">
        <v>86000</v>
      </c>
      <c r="L10" s="23"/>
      <c r="M10" s="23"/>
      <c r="N10" s="23" t="s">
        <v>262</v>
      </c>
      <c r="O10" s="203" t="s">
        <v>313</v>
      </c>
    </row>
    <row r="11" spans="1:15" s="5" customFormat="1" ht="35.25" customHeight="1">
      <c r="A11" s="262"/>
      <c r="B11" s="304"/>
      <c r="C11" s="266"/>
      <c r="D11" s="225"/>
      <c r="E11" s="225"/>
      <c r="F11" s="225" t="s">
        <v>315</v>
      </c>
      <c r="G11" s="189">
        <v>2014</v>
      </c>
      <c r="H11" s="188">
        <f t="shared" si="0"/>
        <v>799.2</v>
      </c>
      <c r="I11" s="188">
        <v>799.2</v>
      </c>
      <c r="J11" s="188"/>
      <c r="K11" s="188"/>
      <c r="L11" s="188"/>
      <c r="M11" s="188"/>
      <c r="N11" s="188" t="s">
        <v>263</v>
      </c>
      <c r="O11" s="203" t="s">
        <v>164</v>
      </c>
    </row>
    <row r="12" spans="1:15" s="5" customFormat="1" ht="35.25" customHeight="1">
      <c r="A12" s="262"/>
      <c r="B12" s="304"/>
      <c r="C12" s="266"/>
      <c r="D12" s="225"/>
      <c r="E12" s="225"/>
      <c r="F12" s="225"/>
      <c r="G12" s="190">
        <v>2014</v>
      </c>
      <c r="H12" s="23">
        <f>I12+J12+K12+L12+M12</f>
        <v>23716.1</v>
      </c>
      <c r="I12" s="23">
        <f>21391.8+2324.3</f>
        <v>23716.1</v>
      </c>
      <c r="J12" s="23"/>
      <c r="K12" s="23"/>
      <c r="L12" s="23"/>
      <c r="M12" s="23"/>
      <c r="N12" s="23" t="s">
        <v>262</v>
      </c>
      <c r="O12" s="203" t="s">
        <v>164</v>
      </c>
    </row>
    <row r="13" spans="1:15" s="5" customFormat="1" ht="52.5" customHeight="1">
      <c r="A13" s="261">
        <v>2</v>
      </c>
      <c r="B13" s="304"/>
      <c r="C13" s="266"/>
      <c r="D13" s="249" t="s">
        <v>316</v>
      </c>
      <c r="E13" s="249" t="s">
        <v>317</v>
      </c>
      <c r="F13" s="225" t="s">
        <v>318</v>
      </c>
      <c r="G13" s="188" t="s">
        <v>303</v>
      </c>
      <c r="H13" s="188">
        <f t="shared" si="0"/>
        <v>5000</v>
      </c>
      <c r="I13" s="188"/>
      <c r="J13" s="188">
        <v>2000</v>
      </c>
      <c r="K13" s="188">
        <v>3000</v>
      </c>
      <c r="L13" s="188"/>
      <c r="M13" s="188"/>
      <c r="N13" s="188" t="s">
        <v>263</v>
      </c>
      <c r="O13" s="297" t="s">
        <v>313</v>
      </c>
    </row>
    <row r="14" spans="1:15" s="5" customFormat="1" ht="52.5" customHeight="1">
      <c r="A14" s="264"/>
      <c r="B14" s="304"/>
      <c r="C14" s="266"/>
      <c r="D14" s="255"/>
      <c r="E14" s="255"/>
      <c r="F14" s="225"/>
      <c r="G14" s="23">
        <v>2015</v>
      </c>
      <c r="H14" s="23">
        <f t="shared" si="0"/>
        <v>20000</v>
      </c>
      <c r="I14" s="23"/>
      <c r="J14" s="23">
        <v>20000</v>
      </c>
      <c r="K14" s="23"/>
      <c r="L14" s="23"/>
      <c r="M14" s="23"/>
      <c r="N14" s="23" t="s">
        <v>262</v>
      </c>
      <c r="O14" s="297"/>
    </row>
    <row r="15" spans="1:15" s="5" customFormat="1" ht="51">
      <c r="A15" s="86">
        <v>3</v>
      </c>
      <c r="B15" s="304"/>
      <c r="C15" s="266"/>
      <c r="D15" s="1" t="s">
        <v>319</v>
      </c>
      <c r="E15" s="25"/>
      <c r="F15" s="1" t="s">
        <v>320</v>
      </c>
      <c r="G15" s="25">
        <v>2014</v>
      </c>
      <c r="H15" s="23">
        <f t="shared" si="0"/>
        <v>1000</v>
      </c>
      <c r="I15" s="155">
        <v>1000</v>
      </c>
      <c r="J15" s="25"/>
      <c r="K15" s="25"/>
      <c r="L15" s="25"/>
      <c r="M15" s="25"/>
      <c r="N15" s="25" t="s">
        <v>263</v>
      </c>
      <c r="O15" s="60" t="s">
        <v>164</v>
      </c>
    </row>
    <row r="16" spans="1:15" s="5" customFormat="1" ht="57" customHeight="1">
      <c r="A16" s="86">
        <v>4</v>
      </c>
      <c r="B16" s="304"/>
      <c r="C16" s="266"/>
      <c r="D16" s="1" t="s">
        <v>321</v>
      </c>
      <c r="E16" s="1" t="s">
        <v>95</v>
      </c>
      <c r="F16" s="1" t="s">
        <v>320</v>
      </c>
      <c r="G16" s="25">
        <v>2017</v>
      </c>
      <c r="H16" s="23">
        <f t="shared" si="0"/>
        <v>250</v>
      </c>
      <c r="I16" s="25"/>
      <c r="J16" s="25"/>
      <c r="K16" s="25"/>
      <c r="L16" s="16">
        <v>250</v>
      </c>
      <c r="M16" s="25"/>
      <c r="N16" s="25" t="s">
        <v>263</v>
      </c>
      <c r="O16" s="60" t="s">
        <v>226</v>
      </c>
    </row>
    <row r="17" spans="1:15" s="5" customFormat="1" ht="50.25" customHeight="1">
      <c r="A17" s="86">
        <v>5</v>
      </c>
      <c r="B17" s="304"/>
      <c r="C17" s="266"/>
      <c r="D17" s="1" t="s">
        <v>322</v>
      </c>
      <c r="E17" s="1" t="s">
        <v>95</v>
      </c>
      <c r="F17" s="1" t="s">
        <v>323</v>
      </c>
      <c r="G17" s="25">
        <v>2017</v>
      </c>
      <c r="H17" s="23">
        <f t="shared" si="0"/>
        <v>1268.6</v>
      </c>
      <c r="I17" s="25"/>
      <c r="J17" s="25"/>
      <c r="K17" s="25"/>
      <c r="L17" s="25">
        <v>1268.6</v>
      </c>
      <c r="M17" s="25"/>
      <c r="N17" s="25" t="s">
        <v>263</v>
      </c>
      <c r="O17" s="60" t="s">
        <v>226</v>
      </c>
    </row>
    <row r="18" spans="1:15" s="5" customFormat="1" ht="51.75" customHeight="1">
      <c r="A18" s="86">
        <v>6</v>
      </c>
      <c r="B18" s="304"/>
      <c r="C18" s="266"/>
      <c r="D18" s="1" t="s">
        <v>324</v>
      </c>
      <c r="E18" s="1"/>
      <c r="F18" s="1" t="s">
        <v>323</v>
      </c>
      <c r="G18" s="25">
        <v>2017</v>
      </c>
      <c r="H18" s="23">
        <f t="shared" si="0"/>
        <v>1000</v>
      </c>
      <c r="I18" s="25"/>
      <c r="J18" s="25"/>
      <c r="K18" s="25"/>
      <c r="L18" s="16">
        <v>1000</v>
      </c>
      <c r="M18" s="25"/>
      <c r="N18" s="25" t="s">
        <v>263</v>
      </c>
      <c r="O18" s="60" t="s">
        <v>226</v>
      </c>
    </row>
    <row r="19" spans="1:15" s="5" customFormat="1" ht="81.75" customHeight="1">
      <c r="A19" s="86">
        <v>7</v>
      </c>
      <c r="B19" s="304"/>
      <c r="C19" s="266"/>
      <c r="D19" s="1" t="s">
        <v>325</v>
      </c>
      <c r="E19" s="1" t="s">
        <v>95</v>
      </c>
      <c r="F19" s="1" t="s">
        <v>326</v>
      </c>
      <c r="G19" s="25" t="s">
        <v>148</v>
      </c>
      <c r="H19" s="23">
        <f t="shared" si="0"/>
        <v>1500</v>
      </c>
      <c r="I19" s="16">
        <v>685</v>
      </c>
      <c r="J19" s="16">
        <v>815</v>
      </c>
      <c r="K19" s="25"/>
      <c r="L19" s="25"/>
      <c r="M19" s="25"/>
      <c r="N19" s="25" t="s">
        <v>263</v>
      </c>
      <c r="O19" s="60" t="s">
        <v>327</v>
      </c>
    </row>
    <row r="20" spans="1:15" s="5" customFormat="1" ht="46.5" customHeight="1">
      <c r="A20" s="86">
        <v>8</v>
      </c>
      <c r="B20" s="304"/>
      <c r="C20" s="266"/>
      <c r="D20" s="25" t="s">
        <v>328</v>
      </c>
      <c r="E20" s="1" t="s">
        <v>95</v>
      </c>
      <c r="F20" s="1" t="s">
        <v>329</v>
      </c>
      <c r="G20" s="25" t="s">
        <v>148</v>
      </c>
      <c r="H20" s="23">
        <f t="shared" si="0"/>
        <v>3691.3</v>
      </c>
      <c r="I20" s="25">
        <v>1691.3</v>
      </c>
      <c r="J20" s="25">
        <v>2000</v>
      </c>
      <c r="K20" s="25"/>
      <c r="L20" s="25"/>
      <c r="M20" s="25"/>
      <c r="N20" s="25" t="s">
        <v>263</v>
      </c>
      <c r="O20" s="60" t="s">
        <v>327</v>
      </c>
    </row>
    <row r="21" spans="1:15" s="5" customFormat="1" ht="52.5" customHeight="1">
      <c r="A21" s="261">
        <v>9</v>
      </c>
      <c r="B21" s="304"/>
      <c r="C21" s="266"/>
      <c r="D21" s="225" t="s">
        <v>330</v>
      </c>
      <c r="E21" s="298"/>
      <c r="F21" s="225" t="s">
        <v>331</v>
      </c>
      <c r="G21" s="298" t="s">
        <v>274</v>
      </c>
      <c r="H21" s="188">
        <f t="shared" si="0"/>
        <v>12500</v>
      </c>
      <c r="I21" s="192"/>
      <c r="J21" s="192"/>
      <c r="K21" s="192"/>
      <c r="L21" s="188">
        <v>2500</v>
      </c>
      <c r="M21" s="188">
        <v>10000</v>
      </c>
      <c r="N21" s="192" t="s">
        <v>263</v>
      </c>
      <c r="O21" s="60" t="s">
        <v>332</v>
      </c>
    </row>
    <row r="22" spans="1:15" s="5" customFormat="1" ht="52.5" customHeight="1">
      <c r="A22" s="264"/>
      <c r="B22" s="304"/>
      <c r="C22" s="266"/>
      <c r="D22" s="225"/>
      <c r="E22" s="298"/>
      <c r="F22" s="225"/>
      <c r="G22" s="298"/>
      <c r="H22" s="23">
        <f t="shared" si="0"/>
        <v>110000</v>
      </c>
      <c r="I22" s="191"/>
      <c r="J22" s="191"/>
      <c r="K22" s="191"/>
      <c r="L22" s="23">
        <v>50000</v>
      </c>
      <c r="M22" s="23">
        <v>60000</v>
      </c>
      <c r="N22" s="191" t="s">
        <v>262</v>
      </c>
      <c r="O22" s="60" t="s">
        <v>332</v>
      </c>
    </row>
    <row r="23" spans="1:15" s="5" customFormat="1" ht="72.75" customHeight="1">
      <c r="A23" s="86">
        <v>10</v>
      </c>
      <c r="B23" s="304"/>
      <c r="C23" s="266"/>
      <c r="D23" s="1" t="s">
        <v>333</v>
      </c>
      <c r="E23" s="1" t="s">
        <v>95</v>
      </c>
      <c r="F23" s="1" t="s">
        <v>334</v>
      </c>
      <c r="G23" s="25">
        <v>2014</v>
      </c>
      <c r="H23" s="23">
        <f t="shared" si="0"/>
        <v>815</v>
      </c>
      <c r="I23" s="16">
        <v>815</v>
      </c>
      <c r="J23" s="25"/>
      <c r="K23" s="25"/>
      <c r="L23" s="25"/>
      <c r="M23" s="25"/>
      <c r="N23" s="25" t="s">
        <v>263</v>
      </c>
      <c r="O23" s="60" t="s">
        <v>164</v>
      </c>
    </row>
    <row r="24" spans="1:15" s="5" customFormat="1" ht="64.5" customHeight="1">
      <c r="A24" s="86">
        <v>11</v>
      </c>
      <c r="B24" s="304"/>
      <c r="C24" s="266"/>
      <c r="D24" s="193" t="s">
        <v>335</v>
      </c>
      <c r="E24" s="10"/>
      <c r="F24" s="1" t="s">
        <v>336</v>
      </c>
      <c r="G24" s="25" t="s">
        <v>303</v>
      </c>
      <c r="H24" s="155">
        <v>140</v>
      </c>
      <c r="I24" s="155"/>
      <c r="J24" s="155">
        <v>20</v>
      </c>
      <c r="K24" s="155">
        <v>120</v>
      </c>
      <c r="L24" s="25"/>
      <c r="M24" s="10"/>
      <c r="N24" s="192" t="s">
        <v>263</v>
      </c>
      <c r="O24" s="60" t="s">
        <v>303</v>
      </c>
    </row>
    <row r="25" spans="1:15" s="5" customFormat="1" ht="54.75" customHeight="1">
      <c r="A25" s="86">
        <v>12</v>
      </c>
      <c r="B25" s="304"/>
      <c r="C25" s="266"/>
      <c r="D25" s="193" t="s">
        <v>337</v>
      </c>
      <c r="E25" s="10"/>
      <c r="F25" s="1" t="s">
        <v>338</v>
      </c>
      <c r="G25" s="25">
        <v>2014</v>
      </c>
      <c r="H25" s="155">
        <v>1200</v>
      </c>
      <c r="I25" s="155">
        <v>1200</v>
      </c>
      <c r="J25" s="155"/>
      <c r="K25" s="155"/>
      <c r="L25" s="25"/>
      <c r="M25" s="10"/>
      <c r="N25" s="192" t="s">
        <v>263</v>
      </c>
      <c r="O25" s="60">
        <v>2014</v>
      </c>
    </row>
    <row r="26" spans="1:15" s="5" customFormat="1" ht="85.5" customHeight="1">
      <c r="A26" s="86">
        <v>13</v>
      </c>
      <c r="B26" s="304"/>
      <c r="C26" s="266"/>
      <c r="D26" s="1" t="s">
        <v>339</v>
      </c>
      <c r="E26" s="25"/>
      <c r="F26" s="1" t="s">
        <v>340</v>
      </c>
      <c r="G26" s="194">
        <v>2014</v>
      </c>
      <c r="H26" s="155">
        <v>1100</v>
      </c>
      <c r="I26" s="155">
        <v>1100</v>
      </c>
      <c r="J26" s="171"/>
      <c r="K26" s="171"/>
      <c r="L26" s="171"/>
      <c r="M26" s="171"/>
      <c r="N26" s="192" t="s">
        <v>263</v>
      </c>
      <c r="O26" s="60">
        <v>2014.2016</v>
      </c>
    </row>
    <row r="27" spans="1:15" s="5" customFormat="1" ht="64.5" customHeight="1">
      <c r="A27" s="86">
        <v>14</v>
      </c>
      <c r="B27" s="304"/>
      <c r="C27" s="266"/>
      <c r="D27" s="12" t="s">
        <v>341</v>
      </c>
      <c r="E27" s="25"/>
      <c r="F27" s="1" t="s">
        <v>342</v>
      </c>
      <c r="G27" s="194">
        <v>2014</v>
      </c>
      <c r="H27" s="155">
        <v>2900</v>
      </c>
      <c r="I27" s="155">
        <v>2900</v>
      </c>
      <c r="J27" s="171"/>
      <c r="K27" s="171"/>
      <c r="L27" s="171"/>
      <c r="M27" s="171"/>
      <c r="N27" s="192" t="s">
        <v>263</v>
      </c>
      <c r="O27" s="60">
        <v>2014</v>
      </c>
    </row>
    <row r="28" spans="1:15" s="5" customFormat="1" ht="38.25" customHeight="1">
      <c r="A28" s="86">
        <v>15</v>
      </c>
      <c r="B28" s="304"/>
      <c r="C28" s="266"/>
      <c r="D28" s="249" t="s">
        <v>343</v>
      </c>
      <c r="E28" s="293"/>
      <c r="F28" s="249" t="s">
        <v>336</v>
      </c>
      <c r="G28" s="301">
        <v>2014</v>
      </c>
      <c r="H28" s="17">
        <v>16000</v>
      </c>
      <c r="I28" s="17">
        <v>16000</v>
      </c>
      <c r="J28" s="17"/>
      <c r="K28" s="17"/>
      <c r="L28" s="17"/>
      <c r="M28" s="17"/>
      <c r="N28" s="192" t="s">
        <v>262</v>
      </c>
      <c r="O28" s="295">
        <v>2014</v>
      </c>
    </row>
    <row r="29" spans="1:15" s="5" customFormat="1" ht="38.25" customHeight="1">
      <c r="A29" s="86">
        <v>16</v>
      </c>
      <c r="B29" s="304"/>
      <c r="C29" s="266"/>
      <c r="D29" s="255"/>
      <c r="E29" s="294"/>
      <c r="F29" s="255"/>
      <c r="G29" s="302"/>
      <c r="H29" s="154">
        <v>3975.1</v>
      </c>
      <c r="I29" s="154">
        <v>3975.1</v>
      </c>
      <c r="J29" s="17"/>
      <c r="K29" s="17"/>
      <c r="L29" s="17"/>
      <c r="M29" s="17"/>
      <c r="N29" s="192" t="s">
        <v>263</v>
      </c>
      <c r="O29" s="296"/>
    </row>
    <row r="30" spans="1:15" s="5" customFormat="1" ht="60" customHeight="1">
      <c r="A30" s="86">
        <v>17</v>
      </c>
      <c r="B30" s="304"/>
      <c r="C30" s="266"/>
      <c r="D30" s="48" t="s">
        <v>344</v>
      </c>
      <c r="E30" s="195"/>
      <c r="F30" s="1" t="s">
        <v>336</v>
      </c>
      <c r="G30" s="194">
        <v>2014</v>
      </c>
      <c r="H30" s="17">
        <v>6900</v>
      </c>
      <c r="I30" s="17">
        <v>6900</v>
      </c>
      <c r="J30" s="17"/>
      <c r="K30" s="17"/>
      <c r="L30" s="17"/>
      <c r="M30" s="17"/>
      <c r="N30" s="192" t="s">
        <v>263</v>
      </c>
      <c r="O30" s="60">
        <v>2014</v>
      </c>
    </row>
    <row r="31" spans="1:15" s="5" customFormat="1" ht="55.5" customHeight="1">
      <c r="A31" s="86">
        <v>18</v>
      </c>
      <c r="B31" s="304"/>
      <c r="C31" s="266"/>
      <c r="D31" s="196" t="s">
        <v>345</v>
      </c>
      <c r="E31" s="193"/>
      <c r="F31" s="1" t="s">
        <v>336</v>
      </c>
      <c r="G31" s="194">
        <v>2016</v>
      </c>
      <c r="H31" s="155">
        <v>96</v>
      </c>
      <c r="I31" s="155">
        <v>96</v>
      </c>
      <c r="J31" s="155"/>
      <c r="K31" s="155"/>
      <c r="L31" s="155"/>
      <c r="M31" s="155"/>
      <c r="N31" s="192" t="s">
        <v>263</v>
      </c>
      <c r="O31" s="60">
        <v>2014</v>
      </c>
    </row>
    <row r="32" spans="1:15" s="5" customFormat="1" ht="51.75" thickBot="1">
      <c r="A32" s="95">
        <v>19</v>
      </c>
      <c r="B32" s="305"/>
      <c r="C32" s="266"/>
      <c r="D32" s="3" t="s">
        <v>346</v>
      </c>
      <c r="E32" s="3"/>
      <c r="F32" s="3" t="s">
        <v>336</v>
      </c>
      <c r="G32" s="197">
        <v>2014</v>
      </c>
      <c r="H32" s="198">
        <v>378</v>
      </c>
      <c r="I32" s="198">
        <v>378</v>
      </c>
      <c r="J32" s="198"/>
      <c r="K32" s="198"/>
      <c r="L32" s="198"/>
      <c r="M32" s="173"/>
      <c r="N32" s="187" t="s">
        <v>263</v>
      </c>
      <c r="O32" s="122">
        <v>2014</v>
      </c>
    </row>
    <row r="33" spans="1:15" s="5" customFormat="1" ht="38.25" customHeight="1" thickBot="1">
      <c r="A33" s="118"/>
      <c r="B33" s="215"/>
      <c r="C33" s="120" t="s">
        <v>348</v>
      </c>
      <c r="D33" s="114"/>
      <c r="E33" s="114"/>
      <c r="F33" s="199"/>
      <c r="G33" s="200"/>
      <c r="H33" s="201">
        <f>SUM(I33:M33)</f>
        <v>502584.3</v>
      </c>
      <c r="I33" s="201">
        <f>SUM(I7:I32)</f>
        <v>120688.90000000001</v>
      </c>
      <c r="J33" s="201">
        <f>SUM(J7:J32)</f>
        <v>155505.8</v>
      </c>
      <c r="K33" s="201">
        <f>SUM(K7:K32)</f>
        <v>101371</v>
      </c>
      <c r="L33" s="201">
        <f>SUM(L7:L32)</f>
        <v>55018.6</v>
      </c>
      <c r="M33" s="201">
        <f>SUM(M7:M32)</f>
        <v>70000</v>
      </c>
      <c r="N33" s="115"/>
      <c r="O33" s="130"/>
    </row>
    <row r="34" spans="1:15" s="5" customFormat="1" ht="63.75">
      <c r="A34" s="146">
        <v>1</v>
      </c>
      <c r="B34" s="276">
        <v>1</v>
      </c>
      <c r="C34" s="266" t="s">
        <v>351</v>
      </c>
      <c r="D34" s="26" t="s">
        <v>149</v>
      </c>
      <c r="E34" s="26"/>
      <c r="F34" s="4" t="s">
        <v>151</v>
      </c>
      <c r="G34" s="133">
        <v>2014</v>
      </c>
      <c r="H34" s="41">
        <v>550</v>
      </c>
      <c r="I34" s="41">
        <v>550</v>
      </c>
      <c r="J34" s="19"/>
      <c r="K34" s="19"/>
      <c r="L34" s="19"/>
      <c r="M34" s="19"/>
      <c r="N34" s="4" t="s">
        <v>263</v>
      </c>
      <c r="O34" s="204" t="s">
        <v>164</v>
      </c>
    </row>
    <row r="35" spans="1:15" s="134" customFormat="1" ht="51">
      <c r="A35" s="86">
        <v>2</v>
      </c>
      <c r="B35" s="299"/>
      <c r="C35" s="266"/>
      <c r="D35" s="12" t="s">
        <v>34</v>
      </c>
      <c r="E35" s="12"/>
      <c r="F35" s="1" t="s">
        <v>152</v>
      </c>
      <c r="G35" s="20">
        <v>2014</v>
      </c>
      <c r="H35" s="11">
        <v>285</v>
      </c>
      <c r="I35" s="11">
        <v>285</v>
      </c>
      <c r="J35" s="16"/>
      <c r="K35" s="16"/>
      <c r="L35" s="16"/>
      <c r="M35" s="16"/>
      <c r="N35" s="1" t="s">
        <v>263</v>
      </c>
      <c r="O35" s="161" t="s">
        <v>164</v>
      </c>
    </row>
    <row r="36" spans="1:15" s="5" customFormat="1" ht="51">
      <c r="A36" s="86">
        <v>3</v>
      </c>
      <c r="B36" s="299"/>
      <c r="C36" s="266"/>
      <c r="D36" s="12" t="s">
        <v>166</v>
      </c>
      <c r="E36" s="12"/>
      <c r="F36" s="12" t="s">
        <v>253</v>
      </c>
      <c r="G36" s="21">
        <v>2015</v>
      </c>
      <c r="H36" s="14">
        <v>580</v>
      </c>
      <c r="I36" s="14"/>
      <c r="J36" s="15">
        <v>580</v>
      </c>
      <c r="K36" s="15"/>
      <c r="L36" s="15"/>
      <c r="M36" s="15"/>
      <c r="N36" s="1" t="s">
        <v>263</v>
      </c>
      <c r="O36" s="88" t="s">
        <v>165</v>
      </c>
    </row>
    <row r="37" spans="1:15" s="134" customFormat="1" ht="102">
      <c r="A37" s="86">
        <v>4</v>
      </c>
      <c r="B37" s="299"/>
      <c r="C37" s="266"/>
      <c r="D37" s="12" t="s">
        <v>35</v>
      </c>
      <c r="E37" s="12"/>
      <c r="F37" s="12" t="s">
        <v>253</v>
      </c>
      <c r="G37" s="21">
        <v>2015</v>
      </c>
      <c r="H37" s="14">
        <v>850</v>
      </c>
      <c r="I37" s="14"/>
      <c r="J37" s="15">
        <v>850</v>
      </c>
      <c r="K37" s="15"/>
      <c r="L37" s="15"/>
      <c r="M37" s="15"/>
      <c r="N37" s="1" t="s">
        <v>263</v>
      </c>
      <c r="O37" s="88" t="s">
        <v>165</v>
      </c>
    </row>
    <row r="38" spans="1:15" s="134" customFormat="1" ht="51">
      <c r="A38" s="86">
        <v>5</v>
      </c>
      <c r="B38" s="299"/>
      <c r="C38" s="266"/>
      <c r="D38" s="12" t="s">
        <v>36</v>
      </c>
      <c r="E38" s="12"/>
      <c r="F38" s="12" t="s">
        <v>161</v>
      </c>
      <c r="G38" s="21" t="s">
        <v>148</v>
      </c>
      <c r="H38" s="14">
        <v>262.5</v>
      </c>
      <c r="I38" s="14"/>
      <c r="J38" s="15"/>
      <c r="K38" s="15">
        <v>262.5</v>
      </c>
      <c r="L38" s="15"/>
      <c r="M38" s="15"/>
      <c r="N38" s="1" t="s">
        <v>263</v>
      </c>
      <c r="O38" s="88" t="s">
        <v>164</v>
      </c>
    </row>
    <row r="39" spans="1:15" s="134" customFormat="1" ht="38.25">
      <c r="A39" s="86">
        <v>6</v>
      </c>
      <c r="B39" s="299"/>
      <c r="C39" s="266"/>
      <c r="D39" s="12" t="s">
        <v>37</v>
      </c>
      <c r="E39" s="12"/>
      <c r="F39" s="12"/>
      <c r="G39" s="21" t="s">
        <v>241</v>
      </c>
      <c r="H39" s="14">
        <v>979</v>
      </c>
      <c r="I39" s="14"/>
      <c r="J39" s="15"/>
      <c r="K39" s="15"/>
      <c r="L39" s="15"/>
      <c r="M39" s="15">
        <v>979</v>
      </c>
      <c r="N39" s="12"/>
      <c r="O39" s="88"/>
    </row>
    <row r="40" spans="1:15" s="134" customFormat="1" ht="38.25">
      <c r="A40" s="86">
        <v>7</v>
      </c>
      <c r="B40" s="299"/>
      <c r="C40" s="266"/>
      <c r="D40" s="12" t="s">
        <v>64</v>
      </c>
      <c r="E40" s="12"/>
      <c r="F40" s="1" t="s">
        <v>113</v>
      </c>
      <c r="G40" s="20">
        <v>2015</v>
      </c>
      <c r="H40" s="17">
        <v>210</v>
      </c>
      <c r="I40" s="17"/>
      <c r="J40" s="16">
        <v>210</v>
      </c>
      <c r="K40" s="16"/>
      <c r="L40" s="16"/>
      <c r="M40" s="16"/>
      <c r="N40" s="1" t="s">
        <v>263</v>
      </c>
      <c r="O40" s="161" t="s">
        <v>165</v>
      </c>
    </row>
    <row r="41" spans="1:15" s="5" customFormat="1" ht="38.25">
      <c r="A41" s="86">
        <v>8</v>
      </c>
      <c r="B41" s="299"/>
      <c r="C41" s="266"/>
      <c r="D41" s="12" t="s">
        <v>38</v>
      </c>
      <c r="E41" s="12"/>
      <c r="F41" s="1" t="s">
        <v>115</v>
      </c>
      <c r="G41" s="20" t="s">
        <v>242</v>
      </c>
      <c r="H41" s="154">
        <f>270+1306.8</f>
        <v>1576.8</v>
      </c>
      <c r="I41" s="17">
        <v>270</v>
      </c>
      <c r="J41" s="10"/>
      <c r="K41" s="16"/>
      <c r="L41" s="16"/>
      <c r="M41" s="15">
        <v>1306.8</v>
      </c>
      <c r="N41" s="1" t="s">
        <v>263</v>
      </c>
      <c r="O41" s="161" t="s">
        <v>164</v>
      </c>
    </row>
    <row r="42" spans="1:15" s="5" customFormat="1" ht="38.25">
      <c r="A42" s="86">
        <v>9</v>
      </c>
      <c r="B42" s="299"/>
      <c r="C42" s="266"/>
      <c r="D42" s="12" t="s">
        <v>118</v>
      </c>
      <c r="E42" s="12"/>
      <c r="F42" s="1" t="s">
        <v>119</v>
      </c>
      <c r="G42" s="20" t="s">
        <v>120</v>
      </c>
      <c r="H42" s="17">
        <v>130</v>
      </c>
      <c r="I42" s="17"/>
      <c r="J42" s="10"/>
      <c r="K42" s="16">
        <v>130</v>
      </c>
      <c r="L42" s="16"/>
      <c r="M42" s="16"/>
      <c r="N42" s="1" t="s">
        <v>263</v>
      </c>
      <c r="O42" s="161" t="s">
        <v>112</v>
      </c>
    </row>
    <row r="43" spans="1:15" s="5" customFormat="1" ht="51">
      <c r="A43" s="86">
        <v>10</v>
      </c>
      <c r="B43" s="299"/>
      <c r="C43" s="266"/>
      <c r="D43" s="12" t="s">
        <v>97</v>
      </c>
      <c r="E43" s="12"/>
      <c r="F43" s="1" t="s">
        <v>102</v>
      </c>
      <c r="G43" s="20" t="s">
        <v>122</v>
      </c>
      <c r="H43" s="11">
        <v>175</v>
      </c>
      <c r="I43" s="11">
        <v>175</v>
      </c>
      <c r="J43" s="16"/>
      <c r="K43" s="16"/>
      <c r="L43" s="16"/>
      <c r="M43" s="16"/>
      <c r="N43" s="1" t="s">
        <v>263</v>
      </c>
      <c r="O43" s="161" t="s">
        <v>98</v>
      </c>
    </row>
    <row r="44" spans="1:15" s="5" customFormat="1" ht="38.25">
      <c r="A44" s="86">
        <v>11</v>
      </c>
      <c r="B44" s="299"/>
      <c r="C44" s="266"/>
      <c r="D44" s="12" t="s">
        <v>228</v>
      </c>
      <c r="E44" s="12"/>
      <c r="F44" s="1" t="s">
        <v>121</v>
      </c>
      <c r="G44" s="20" t="s">
        <v>122</v>
      </c>
      <c r="H44" s="17">
        <v>3</v>
      </c>
      <c r="I44" s="17">
        <v>3</v>
      </c>
      <c r="J44" s="10"/>
      <c r="K44" s="16"/>
      <c r="L44" s="16"/>
      <c r="M44" s="16"/>
      <c r="N44" s="1" t="s">
        <v>263</v>
      </c>
      <c r="O44" s="161" t="s">
        <v>164</v>
      </c>
    </row>
    <row r="45" spans="1:15" s="5" customFormat="1" ht="38.25">
      <c r="A45" s="86">
        <v>12</v>
      </c>
      <c r="B45" s="299"/>
      <c r="C45" s="266"/>
      <c r="D45" s="12" t="s">
        <v>229</v>
      </c>
      <c r="E45" s="12"/>
      <c r="F45" s="1" t="s">
        <v>231</v>
      </c>
      <c r="G45" s="20" t="s">
        <v>233</v>
      </c>
      <c r="H45" s="17">
        <v>290</v>
      </c>
      <c r="I45" s="17"/>
      <c r="J45" s="16">
        <v>290</v>
      </c>
      <c r="K45" s="16"/>
      <c r="L45" s="16"/>
      <c r="M45" s="16"/>
      <c r="N45" s="1" t="s">
        <v>263</v>
      </c>
      <c r="O45" s="161" t="s">
        <v>165</v>
      </c>
    </row>
    <row r="46" spans="1:15" s="5" customFormat="1" ht="38.25">
      <c r="A46" s="86">
        <v>13</v>
      </c>
      <c r="B46" s="299"/>
      <c r="C46" s="266"/>
      <c r="D46" s="12" t="s">
        <v>230</v>
      </c>
      <c r="E46" s="12"/>
      <c r="F46" s="1" t="s">
        <v>232</v>
      </c>
      <c r="G46" s="20" t="s">
        <v>120</v>
      </c>
      <c r="H46" s="17">
        <v>300</v>
      </c>
      <c r="I46" s="17"/>
      <c r="J46" s="10"/>
      <c r="K46" s="16">
        <v>300</v>
      </c>
      <c r="L46" s="16"/>
      <c r="M46" s="16"/>
      <c r="N46" s="1" t="s">
        <v>263</v>
      </c>
      <c r="O46" s="161" t="s">
        <v>112</v>
      </c>
    </row>
    <row r="47" spans="1:15" s="5" customFormat="1" ht="51">
      <c r="A47" s="86">
        <v>14</v>
      </c>
      <c r="B47" s="299"/>
      <c r="C47" s="266"/>
      <c r="D47" s="12" t="s">
        <v>4</v>
      </c>
      <c r="E47" s="12"/>
      <c r="F47" s="1" t="s">
        <v>103</v>
      </c>
      <c r="G47" s="20" t="s">
        <v>240</v>
      </c>
      <c r="H47" s="11">
        <v>325</v>
      </c>
      <c r="I47" s="11">
        <v>65</v>
      </c>
      <c r="J47" s="15">
        <v>65</v>
      </c>
      <c r="K47" s="15">
        <v>65</v>
      </c>
      <c r="L47" s="15">
        <v>65</v>
      </c>
      <c r="M47" s="15">
        <v>65</v>
      </c>
      <c r="N47" s="1" t="s">
        <v>263</v>
      </c>
      <c r="O47" s="161" t="s">
        <v>240</v>
      </c>
    </row>
    <row r="48" spans="1:15" s="126" customFormat="1" ht="63.75">
      <c r="A48" s="86">
        <v>15</v>
      </c>
      <c r="B48" s="299"/>
      <c r="C48" s="266"/>
      <c r="D48" s="12" t="s">
        <v>94</v>
      </c>
      <c r="E48" s="12" t="s">
        <v>94</v>
      </c>
      <c r="F48" s="1" t="s">
        <v>69</v>
      </c>
      <c r="G48" s="25">
        <v>2014</v>
      </c>
      <c r="H48" s="155">
        <f>I48+J48+K48+L48+M48</f>
        <v>1000</v>
      </c>
      <c r="I48" s="155">
        <v>1000</v>
      </c>
      <c r="J48" s="155"/>
      <c r="K48" s="155"/>
      <c r="L48" s="155"/>
      <c r="M48" s="155"/>
      <c r="N48" s="25" t="s">
        <v>263</v>
      </c>
      <c r="O48" s="60" t="s">
        <v>164</v>
      </c>
    </row>
    <row r="49" spans="1:15" s="126" customFormat="1" ht="12.75">
      <c r="A49" s="261">
        <v>16</v>
      </c>
      <c r="B49" s="299"/>
      <c r="C49" s="266"/>
      <c r="D49" s="225" t="s">
        <v>128</v>
      </c>
      <c r="E49" s="225" t="s">
        <v>128</v>
      </c>
      <c r="F49" s="25" t="s">
        <v>129</v>
      </c>
      <c r="G49" s="25">
        <v>2014</v>
      </c>
      <c r="H49" s="155">
        <f aca="true" t="shared" si="1" ref="H49:H54">I49+J49+K49+L49+M49</f>
        <v>20</v>
      </c>
      <c r="I49" s="155">
        <v>20</v>
      </c>
      <c r="J49" s="155"/>
      <c r="K49" s="155"/>
      <c r="L49" s="155"/>
      <c r="M49" s="155"/>
      <c r="N49" s="1" t="s">
        <v>263</v>
      </c>
      <c r="O49" s="60" t="s">
        <v>164</v>
      </c>
    </row>
    <row r="50" spans="1:15" s="126" customFormat="1" ht="12.75">
      <c r="A50" s="264"/>
      <c r="B50" s="299"/>
      <c r="C50" s="266"/>
      <c r="D50" s="225"/>
      <c r="E50" s="225"/>
      <c r="F50" s="25" t="s">
        <v>130</v>
      </c>
      <c r="G50" s="25">
        <v>2014</v>
      </c>
      <c r="H50" s="155">
        <f t="shared" si="1"/>
        <v>14</v>
      </c>
      <c r="I50" s="155">
        <v>14</v>
      </c>
      <c r="J50" s="155"/>
      <c r="K50" s="155"/>
      <c r="L50" s="155"/>
      <c r="M50" s="155"/>
      <c r="N50" s="1" t="s">
        <v>263</v>
      </c>
      <c r="O50" s="60" t="s">
        <v>164</v>
      </c>
    </row>
    <row r="51" spans="1:15" s="126" customFormat="1" ht="76.5">
      <c r="A51" s="86">
        <v>17</v>
      </c>
      <c r="B51" s="299"/>
      <c r="C51" s="266"/>
      <c r="D51" s="1" t="s">
        <v>131</v>
      </c>
      <c r="E51" s="1" t="s">
        <v>131</v>
      </c>
      <c r="F51" s="1" t="s">
        <v>132</v>
      </c>
      <c r="G51" s="25">
        <v>2017</v>
      </c>
      <c r="H51" s="155">
        <f t="shared" si="1"/>
        <v>30</v>
      </c>
      <c r="I51" s="155"/>
      <c r="J51" s="155"/>
      <c r="K51" s="155"/>
      <c r="L51" s="155">
        <v>30</v>
      </c>
      <c r="M51" s="155"/>
      <c r="N51" s="1" t="s">
        <v>263</v>
      </c>
      <c r="O51" s="161" t="s">
        <v>226</v>
      </c>
    </row>
    <row r="52" spans="1:15" s="126" customFormat="1" ht="63.75" customHeight="1">
      <c r="A52" s="86">
        <v>18</v>
      </c>
      <c r="B52" s="299"/>
      <c r="C52" s="266"/>
      <c r="D52" s="12" t="s">
        <v>139</v>
      </c>
      <c r="E52" s="12" t="s">
        <v>139</v>
      </c>
      <c r="F52" s="12" t="s">
        <v>134</v>
      </c>
      <c r="G52" s="44" t="s">
        <v>274</v>
      </c>
      <c r="H52" s="157">
        <f t="shared" si="1"/>
        <v>1000</v>
      </c>
      <c r="I52" s="158"/>
      <c r="J52" s="158"/>
      <c r="K52" s="158"/>
      <c r="L52" s="158">
        <v>500</v>
      </c>
      <c r="M52" s="158">
        <v>500</v>
      </c>
      <c r="N52" s="159"/>
      <c r="O52" s="61" t="s">
        <v>274</v>
      </c>
    </row>
    <row r="53" spans="1:15" s="126" customFormat="1" ht="51">
      <c r="A53" s="86">
        <v>19</v>
      </c>
      <c r="B53" s="299"/>
      <c r="C53" s="266"/>
      <c r="D53" s="1" t="s">
        <v>182</v>
      </c>
      <c r="E53" s="1" t="s">
        <v>182</v>
      </c>
      <c r="F53" s="1" t="s">
        <v>136</v>
      </c>
      <c r="G53" s="25">
        <v>2017</v>
      </c>
      <c r="H53" s="155">
        <f t="shared" si="1"/>
        <v>100</v>
      </c>
      <c r="I53" s="27"/>
      <c r="J53" s="27"/>
      <c r="K53" s="27"/>
      <c r="L53" s="27">
        <v>100</v>
      </c>
      <c r="M53" s="27"/>
      <c r="N53" s="1" t="s">
        <v>263</v>
      </c>
      <c r="O53" s="60" t="s">
        <v>226</v>
      </c>
    </row>
    <row r="54" spans="1:15" s="126" customFormat="1" ht="51">
      <c r="A54" s="86">
        <v>20</v>
      </c>
      <c r="B54" s="299"/>
      <c r="C54" s="266"/>
      <c r="D54" s="1" t="s">
        <v>82</v>
      </c>
      <c r="E54" s="1" t="s">
        <v>82</v>
      </c>
      <c r="F54" s="1" t="s">
        <v>138</v>
      </c>
      <c r="G54" s="25">
        <v>2016</v>
      </c>
      <c r="H54" s="155">
        <f t="shared" si="1"/>
        <v>150</v>
      </c>
      <c r="I54" s="27"/>
      <c r="J54" s="27"/>
      <c r="K54" s="27">
        <v>150</v>
      </c>
      <c r="L54" s="27"/>
      <c r="M54" s="27"/>
      <c r="N54" s="1" t="s">
        <v>263</v>
      </c>
      <c r="O54" s="60" t="s">
        <v>112</v>
      </c>
    </row>
    <row r="55" spans="1:15" s="5" customFormat="1" ht="102">
      <c r="A55" s="86">
        <v>21</v>
      </c>
      <c r="B55" s="299"/>
      <c r="C55" s="266"/>
      <c r="D55" s="12" t="s">
        <v>238</v>
      </c>
      <c r="E55" s="12"/>
      <c r="F55" s="1" t="s">
        <v>5</v>
      </c>
      <c r="G55" s="20" t="s">
        <v>122</v>
      </c>
      <c r="H55" s="17">
        <v>40</v>
      </c>
      <c r="I55" s="17">
        <v>40</v>
      </c>
      <c r="J55" s="10"/>
      <c r="K55" s="16"/>
      <c r="L55" s="16"/>
      <c r="M55" s="16"/>
      <c r="N55" s="1" t="s">
        <v>263</v>
      </c>
      <c r="O55" s="161" t="s">
        <v>164</v>
      </c>
    </row>
    <row r="56" spans="1:15" s="126" customFormat="1" ht="64.5" thickBot="1">
      <c r="A56" s="84">
        <v>22</v>
      </c>
      <c r="B56" s="300"/>
      <c r="C56" s="267"/>
      <c r="D56" s="13" t="s">
        <v>83</v>
      </c>
      <c r="E56" s="13" t="s">
        <v>83</v>
      </c>
      <c r="F56" s="3"/>
      <c r="G56" s="148"/>
      <c r="H56" s="30"/>
      <c r="I56" s="30"/>
      <c r="J56" s="18"/>
      <c r="K56" s="18"/>
      <c r="L56" s="18"/>
      <c r="M56" s="18"/>
      <c r="N56" s="3"/>
      <c r="O56" s="202"/>
    </row>
    <row r="57" spans="1:15" s="5" customFormat="1" ht="58.5" customHeight="1" thickBot="1">
      <c r="A57" s="118"/>
      <c r="B57" s="216"/>
      <c r="C57" s="120" t="s">
        <v>352</v>
      </c>
      <c r="D57" s="114"/>
      <c r="E57" s="114"/>
      <c r="F57" s="114"/>
      <c r="G57" s="128"/>
      <c r="H57" s="129">
        <f>I57+J57+K57+L57+M57</f>
        <v>8870.3</v>
      </c>
      <c r="I57" s="129">
        <f>SUM(I34:I56)</f>
        <v>2422</v>
      </c>
      <c r="J57" s="129">
        <f>SUM(J34:J56)</f>
        <v>1995</v>
      </c>
      <c r="K57" s="129">
        <f>SUM(K34:K56)</f>
        <v>907.5</v>
      </c>
      <c r="L57" s="129">
        <f>SUM(L34:L56)</f>
        <v>695</v>
      </c>
      <c r="M57" s="129">
        <f>SUM(M34:M56)</f>
        <v>2850.8</v>
      </c>
      <c r="N57" s="114"/>
      <c r="O57" s="116"/>
    </row>
    <row r="58" spans="1:15" s="134" customFormat="1" ht="160.5" customHeight="1">
      <c r="A58" s="85">
        <v>1</v>
      </c>
      <c r="B58" s="276">
        <v>2</v>
      </c>
      <c r="C58" s="241" t="s">
        <v>353</v>
      </c>
      <c r="D58" s="54" t="s">
        <v>184</v>
      </c>
      <c r="E58" s="54"/>
      <c r="F58" s="68" t="s">
        <v>243</v>
      </c>
      <c r="G58" s="69" t="s">
        <v>122</v>
      </c>
      <c r="H58" s="70">
        <v>1073</v>
      </c>
      <c r="I58" s="70">
        <v>1073</v>
      </c>
      <c r="J58" s="71"/>
      <c r="K58" s="71"/>
      <c r="L58" s="71"/>
      <c r="M58" s="71"/>
      <c r="N58" s="68" t="s">
        <v>263</v>
      </c>
      <c r="O58" s="92" t="s">
        <v>164</v>
      </c>
    </row>
    <row r="59" spans="1:15" s="134" customFormat="1" ht="77.25" customHeight="1">
      <c r="A59" s="86">
        <v>2</v>
      </c>
      <c r="B59" s="299"/>
      <c r="C59" s="266"/>
      <c r="D59" s="12" t="s">
        <v>187</v>
      </c>
      <c r="E59" s="12"/>
      <c r="F59" s="1" t="s">
        <v>244</v>
      </c>
      <c r="G59" s="20" t="s">
        <v>233</v>
      </c>
      <c r="H59" s="17">
        <v>320</v>
      </c>
      <c r="I59" s="17"/>
      <c r="J59" s="16">
        <v>320</v>
      </c>
      <c r="K59" s="19"/>
      <c r="L59" s="19"/>
      <c r="M59" s="19"/>
      <c r="N59" s="3" t="s">
        <v>263</v>
      </c>
      <c r="O59" s="204" t="s">
        <v>165</v>
      </c>
    </row>
    <row r="60" spans="1:15" s="5" customFormat="1" ht="48" customHeight="1">
      <c r="A60" s="86">
        <v>3</v>
      </c>
      <c r="B60" s="299"/>
      <c r="C60" s="266"/>
      <c r="D60" s="13" t="s">
        <v>245</v>
      </c>
      <c r="E60" s="13"/>
      <c r="F60" s="73" t="s">
        <v>246</v>
      </c>
      <c r="G60" s="20" t="s">
        <v>122</v>
      </c>
      <c r="H60" s="17">
        <v>495</v>
      </c>
      <c r="I60" s="17">
        <v>495</v>
      </c>
      <c r="J60" s="16"/>
      <c r="K60" s="19"/>
      <c r="L60" s="19"/>
      <c r="M60" s="19"/>
      <c r="N60" s="3" t="s">
        <v>263</v>
      </c>
      <c r="O60" s="204" t="s">
        <v>164</v>
      </c>
    </row>
    <row r="61" spans="1:15" s="5" customFormat="1" ht="93.75" customHeight="1">
      <c r="A61" s="86">
        <v>4</v>
      </c>
      <c r="B61" s="299"/>
      <c r="C61" s="266"/>
      <c r="D61" s="12" t="s">
        <v>105</v>
      </c>
      <c r="E61" s="12"/>
      <c r="F61" s="27" t="s">
        <v>104</v>
      </c>
      <c r="G61" s="20" t="s">
        <v>122</v>
      </c>
      <c r="H61" s="17">
        <v>58.8</v>
      </c>
      <c r="I61" s="17">
        <v>58.8</v>
      </c>
      <c r="J61" s="16"/>
      <c r="K61" s="19"/>
      <c r="L61" s="19"/>
      <c r="M61" s="19"/>
      <c r="N61" s="1" t="s">
        <v>263</v>
      </c>
      <c r="O61" s="204" t="s">
        <v>164</v>
      </c>
    </row>
    <row r="62" spans="1:15" s="5" customFormat="1" ht="95.25" customHeight="1" thickBot="1">
      <c r="A62" s="84">
        <v>5</v>
      </c>
      <c r="B62" s="300"/>
      <c r="C62" s="267"/>
      <c r="D62" s="55" t="s">
        <v>284</v>
      </c>
      <c r="E62" s="55"/>
      <c r="F62" s="53" t="s">
        <v>285</v>
      </c>
      <c r="G62" s="74" t="s">
        <v>122</v>
      </c>
      <c r="H62" s="62">
        <v>627</v>
      </c>
      <c r="I62" s="62">
        <v>627</v>
      </c>
      <c r="J62" s="63"/>
      <c r="K62" s="64"/>
      <c r="L62" s="64"/>
      <c r="M62" s="64"/>
      <c r="N62" s="65" t="s">
        <v>263</v>
      </c>
      <c r="O62" s="205" t="s">
        <v>164</v>
      </c>
    </row>
    <row r="63" spans="1:15" s="5" customFormat="1" ht="46.5" customHeight="1" thickBot="1">
      <c r="A63" s="118"/>
      <c r="B63" s="211"/>
      <c r="C63" s="111" t="s">
        <v>354</v>
      </c>
      <c r="D63" s="105"/>
      <c r="E63" s="105"/>
      <c r="F63" s="105"/>
      <c r="G63" s="106"/>
      <c r="H63" s="101">
        <f>I63+J63+K63+L63+M63</f>
        <v>2573.8</v>
      </c>
      <c r="I63" s="101">
        <f>SUM(I58:I62)</f>
        <v>2253.8</v>
      </c>
      <c r="J63" s="101">
        <f>SUM(J58:J62)</f>
        <v>320</v>
      </c>
      <c r="K63" s="101">
        <f>SUM(K58:K62)</f>
        <v>0</v>
      </c>
      <c r="L63" s="101">
        <f>SUM(L58:L62)</f>
        <v>0</v>
      </c>
      <c r="M63" s="101">
        <f>SUM(M58:M62)</f>
        <v>0</v>
      </c>
      <c r="N63" s="105"/>
      <c r="O63" s="206"/>
    </row>
    <row r="64" spans="1:15" s="126" customFormat="1" ht="57" customHeight="1">
      <c r="A64" s="85">
        <v>1</v>
      </c>
      <c r="B64" s="276">
        <v>3</v>
      </c>
      <c r="C64" s="241" t="s">
        <v>355</v>
      </c>
      <c r="D64" s="67" t="s">
        <v>85</v>
      </c>
      <c r="E64" s="67" t="s">
        <v>85</v>
      </c>
      <c r="F64" s="68" t="s">
        <v>69</v>
      </c>
      <c r="G64" s="160">
        <v>2018</v>
      </c>
      <c r="H64" s="75">
        <f>K64+L64+M64+I64+J64</f>
        <v>1000</v>
      </c>
      <c r="I64" s="160"/>
      <c r="J64" s="160"/>
      <c r="K64" s="75"/>
      <c r="L64" s="75"/>
      <c r="M64" s="75">
        <v>1000</v>
      </c>
      <c r="N64" s="160" t="s">
        <v>263</v>
      </c>
      <c r="O64" s="83" t="s">
        <v>261</v>
      </c>
    </row>
    <row r="65" spans="1:15" s="126" customFormat="1" ht="59.25" customHeight="1">
      <c r="A65" s="86">
        <v>2</v>
      </c>
      <c r="B65" s="299"/>
      <c r="C65" s="243"/>
      <c r="D65" s="1" t="s">
        <v>84</v>
      </c>
      <c r="E65" s="1" t="s">
        <v>84</v>
      </c>
      <c r="F65" s="1" t="s">
        <v>67</v>
      </c>
      <c r="G65" s="25" t="s">
        <v>265</v>
      </c>
      <c r="H65" s="155">
        <f>K65+L65+M65+I65+J65</f>
        <v>9000</v>
      </c>
      <c r="I65" s="27"/>
      <c r="J65" s="27"/>
      <c r="K65" s="17">
        <v>3000</v>
      </c>
      <c r="L65" s="17">
        <v>3000</v>
      </c>
      <c r="M65" s="17">
        <v>3000</v>
      </c>
      <c r="N65" s="3" t="s">
        <v>263</v>
      </c>
      <c r="O65" s="60" t="s">
        <v>68</v>
      </c>
    </row>
    <row r="66" spans="1:15" s="126" customFormat="1" ht="65.25" customHeight="1">
      <c r="A66" s="86">
        <v>3</v>
      </c>
      <c r="B66" s="299"/>
      <c r="C66" s="243"/>
      <c r="D66" s="162" t="s">
        <v>71</v>
      </c>
      <c r="E66" s="162" t="s">
        <v>71</v>
      </c>
      <c r="F66" s="164" t="s">
        <v>72</v>
      </c>
      <c r="G66" s="163"/>
      <c r="H66" s="163"/>
      <c r="I66" s="163"/>
      <c r="J66" s="163"/>
      <c r="K66" s="163"/>
      <c r="L66" s="163"/>
      <c r="M66" s="163"/>
      <c r="N66" s="164" t="s">
        <v>73</v>
      </c>
      <c r="O66" s="207"/>
    </row>
    <row r="67" spans="1:15" s="5" customFormat="1" ht="57.75" customHeight="1">
      <c r="A67" s="86">
        <v>4</v>
      </c>
      <c r="B67" s="299"/>
      <c r="C67" s="243"/>
      <c r="D67" s="12" t="s">
        <v>287</v>
      </c>
      <c r="E67" s="12"/>
      <c r="F67" s="1" t="s">
        <v>9</v>
      </c>
      <c r="G67" s="22" t="s">
        <v>233</v>
      </c>
      <c r="H67" s="17">
        <v>485</v>
      </c>
      <c r="I67" s="17">
        <v>485</v>
      </c>
      <c r="J67" s="16"/>
      <c r="K67" s="19"/>
      <c r="L67" s="19"/>
      <c r="M67" s="19"/>
      <c r="N67" s="3" t="s">
        <v>263</v>
      </c>
      <c r="O67" s="204" t="s">
        <v>164</v>
      </c>
    </row>
    <row r="68" spans="1:15" s="134" customFormat="1" ht="54.75" customHeight="1">
      <c r="A68" s="95">
        <v>5</v>
      </c>
      <c r="B68" s="299"/>
      <c r="C68" s="243"/>
      <c r="D68" s="13" t="s">
        <v>41</v>
      </c>
      <c r="E68" s="13"/>
      <c r="F68" s="3" t="s">
        <v>65</v>
      </c>
      <c r="G68" s="137" t="s">
        <v>122</v>
      </c>
      <c r="H68" s="150">
        <v>4262.7</v>
      </c>
      <c r="I68" s="150">
        <v>4262.7</v>
      </c>
      <c r="J68" s="18"/>
      <c r="K68" s="37"/>
      <c r="L68" s="37"/>
      <c r="M68" s="37"/>
      <c r="N68" s="3"/>
      <c r="O68" s="208"/>
    </row>
    <row r="69" spans="1:15" s="126" customFormat="1" ht="61.5" customHeight="1" thickBot="1">
      <c r="A69" s="84">
        <v>6</v>
      </c>
      <c r="B69" s="300"/>
      <c r="C69" s="244"/>
      <c r="D69" s="65" t="s">
        <v>31</v>
      </c>
      <c r="E69" s="65" t="s">
        <v>31</v>
      </c>
      <c r="F69" s="65" t="s">
        <v>67</v>
      </c>
      <c r="G69" s="76" t="s">
        <v>265</v>
      </c>
      <c r="H69" s="77">
        <f>K69+L69+M69</f>
        <v>3000</v>
      </c>
      <c r="I69" s="62"/>
      <c r="J69" s="62"/>
      <c r="K69" s="62">
        <v>1000</v>
      </c>
      <c r="L69" s="62">
        <v>1000</v>
      </c>
      <c r="M69" s="62">
        <v>1000</v>
      </c>
      <c r="N69" s="65" t="s">
        <v>263</v>
      </c>
      <c r="O69" s="94" t="s">
        <v>68</v>
      </c>
    </row>
    <row r="70" spans="1:15" s="5" customFormat="1" ht="57" customHeight="1" thickBot="1">
      <c r="A70" s="118"/>
      <c r="B70" s="216"/>
      <c r="C70" s="111" t="s">
        <v>356</v>
      </c>
      <c r="D70" s="98"/>
      <c r="E70" s="98"/>
      <c r="F70" s="98"/>
      <c r="G70" s="108"/>
      <c r="H70" s="102">
        <f>I70+J70+K70+L70+M70</f>
        <v>17747.7</v>
      </c>
      <c r="I70" s="101">
        <f>SUM(I64:I69)</f>
        <v>4747.7</v>
      </c>
      <c r="J70" s="101">
        <f>SUM(J64:J69)</f>
        <v>0</v>
      </c>
      <c r="K70" s="101">
        <f>SUM(K64:K69)</f>
        <v>4000</v>
      </c>
      <c r="L70" s="101">
        <f>SUM(L64:L69)</f>
        <v>4000</v>
      </c>
      <c r="M70" s="101">
        <f>SUM(M64:M69)</f>
        <v>5000</v>
      </c>
      <c r="N70" s="98"/>
      <c r="O70" s="100"/>
    </row>
    <row r="71" spans="1:15" s="5" customFormat="1" ht="45.75" customHeight="1">
      <c r="A71" s="85">
        <v>1</v>
      </c>
      <c r="B71" s="276">
        <v>4</v>
      </c>
      <c r="C71" s="241" t="s">
        <v>357</v>
      </c>
      <c r="D71" s="67" t="s">
        <v>289</v>
      </c>
      <c r="E71" s="67"/>
      <c r="F71" s="68" t="s">
        <v>290</v>
      </c>
      <c r="G71" s="78" t="s">
        <v>233</v>
      </c>
      <c r="H71" s="70">
        <v>160</v>
      </c>
      <c r="I71" s="70"/>
      <c r="J71" s="71">
        <v>160</v>
      </c>
      <c r="K71" s="71"/>
      <c r="L71" s="75"/>
      <c r="M71" s="71"/>
      <c r="N71" s="59" t="s">
        <v>263</v>
      </c>
      <c r="O71" s="92" t="s">
        <v>165</v>
      </c>
    </row>
    <row r="72" spans="1:15" s="5" customFormat="1" ht="63.75" customHeight="1">
      <c r="A72" s="86">
        <v>2</v>
      </c>
      <c r="B72" s="299"/>
      <c r="C72" s="266"/>
      <c r="D72" s="12" t="s">
        <v>247</v>
      </c>
      <c r="E72" s="12"/>
      <c r="F72" s="1" t="s">
        <v>248</v>
      </c>
      <c r="G72" s="22" t="s">
        <v>117</v>
      </c>
      <c r="H72" s="17">
        <v>330</v>
      </c>
      <c r="I72" s="17"/>
      <c r="J72" s="16"/>
      <c r="K72" s="19"/>
      <c r="L72" s="23">
        <v>330</v>
      </c>
      <c r="M72" s="19"/>
      <c r="N72" s="3" t="s">
        <v>263</v>
      </c>
      <c r="O72" s="204" t="s">
        <v>226</v>
      </c>
    </row>
    <row r="73" spans="1:15" s="5" customFormat="1" ht="39.75" customHeight="1">
      <c r="A73" s="86">
        <v>3</v>
      </c>
      <c r="B73" s="299"/>
      <c r="C73" s="266"/>
      <c r="D73" s="12" t="s">
        <v>291</v>
      </c>
      <c r="E73" s="12"/>
      <c r="F73" s="1" t="s">
        <v>292</v>
      </c>
      <c r="G73" s="22" t="s">
        <v>233</v>
      </c>
      <c r="H73" s="17">
        <v>450</v>
      </c>
      <c r="I73" s="17"/>
      <c r="J73" s="16">
        <v>450</v>
      </c>
      <c r="K73" s="19"/>
      <c r="L73" s="23"/>
      <c r="M73" s="19"/>
      <c r="N73" s="3" t="s">
        <v>263</v>
      </c>
      <c r="O73" s="204" t="s">
        <v>165</v>
      </c>
    </row>
    <row r="74" spans="1:15" s="5" customFormat="1" ht="56.25" customHeight="1">
      <c r="A74" s="86">
        <v>4</v>
      </c>
      <c r="B74" s="299"/>
      <c r="C74" s="266"/>
      <c r="D74" s="13" t="s">
        <v>298</v>
      </c>
      <c r="E74" s="13"/>
      <c r="F74" s="1" t="s">
        <v>299</v>
      </c>
      <c r="G74" s="20" t="s">
        <v>120</v>
      </c>
      <c r="H74" s="17">
        <v>630</v>
      </c>
      <c r="I74" s="17"/>
      <c r="J74" s="16"/>
      <c r="K74" s="19">
        <v>630</v>
      </c>
      <c r="L74" s="23"/>
      <c r="M74" s="19"/>
      <c r="N74" s="1" t="s">
        <v>263</v>
      </c>
      <c r="O74" s="204" t="s">
        <v>112</v>
      </c>
    </row>
    <row r="75" spans="1:15" s="5" customFormat="1" ht="34.5" customHeight="1">
      <c r="A75" s="261">
        <v>5</v>
      </c>
      <c r="B75" s="299"/>
      <c r="C75" s="266"/>
      <c r="D75" s="251" t="s">
        <v>272</v>
      </c>
      <c r="E75" s="251"/>
      <c r="F75" s="249" t="s">
        <v>273</v>
      </c>
      <c r="G75" s="230" t="s">
        <v>274</v>
      </c>
      <c r="H75" s="222">
        <v>3400</v>
      </c>
      <c r="I75" s="30"/>
      <c r="J75" s="18"/>
      <c r="K75" s="37"/>
      <c r="L75" s="38"/>
      <c r="M75" s="37">
        <v>1500</v>
      </c>
      <c r="N75" s="36" t="s">
        <v>262</v>
      </c>
      <c r="O75" s="227" t="s">
        <v>261</v>
      </c>
    </row>
    <row r="76" spans="1:15" s="5" customFormat="1" ht="24.75" customHeight="1">
      <c r="A76" s="262"/>
      <c r="B76" s="299"/>
      <c r="C76" s="266"/>
      <c r="D76" s="252"/>
      <c r="E76" s="252"/>
      <c r="F76" s="250"/>
      <c r="G76" s="231"/>
      <c r="H76" s="223"/>
      <c r="I76" s="33"/>
      <c r="J76" s="31"/>
      <c r="K76" s="31"/>
      <c r="L76" s="39"/>
      <c r="M76" s="31">
        <v>200</v>
      </c>
      <c r="N76" s="33" t="s">
        <v>263</v>
      </c>
      <c r="O76" s="228"/>
    </row>
    <row r="77" spans="1:15" s="5" customFormat="1" ht="21.75" customHeight="1">
      <c r="A77" s="262"/>
      <c r="B77" s="299"/>
      <c r="C77" s="266"/>
      <c r="D77" s="252"/>
      <c r="E77" s="252"/>
      <c r="F77" s="225" t="s">
        <v>275</v>
      </c>
      <c r="G77" s="231"/>
      <c r="H77" s="223"/>
      <c r="I77" s="36"/>
      <c r="J77" s="37"/>
      <c r="K77" s="37"/>
      <c r="L77" s="38">
        <v>500</v>
      </c>
      <c r="M77" s="38">
        <v>1000</v>
      </c>
      <c r="N77" s="36" t="s">
        <v>262</v>
      </c>
      <c r="O77" s="228"/>
    </row>
    <row r="78" spans="1:15" s="5" customFormat="1" ht="21.75" customHeight="1" thickBot="1">
      <c r="A78" s="263"/>
      <c r="B78" s="300"/>
      <c r="C78" s="267"/>
      <c r="D78" s="268"/>
      <c r="E78" s="268"/>
      <c r="F78" s="226"/>
      <c r="G78" s="232"/>
      <c r="H78" s="224"/>
      <c r="I78" s="79"/>
      <c r="J78" s="80"/>
      <c r="K78" s="80"/>
      <c r="L78" s="81">
        <v>100</v>
      </c>
      <c r="M78" s="81">
        <v>100</v>
      </c>
      <c r="N78" s="79" t="s">
        <v>263</v>
      </c>
      <c r="O78" s="229"/>
    </row>
    <row r="79" spans="1:15" s="5" customFormat="1" ht="65.25" customHeight="1" thickBot="1">
      <c r="A79" s="118"/>
      <c r="B79" s="216"/>
      <c r="C79" s="111" t="s">
        <v>358</v>
      </c>
      <c r="D79" s="98"/>
      <c r="E79" s="98"/>
      <c r="F79" s="98"/>
      <c r="G79" s="104"/>
      <c r="H79" s="101">
        <f>I79+J79+K79+L79+M79</f>
        <v>4970</v>
      </c>
      <c r="I79" s="101">
        <f>SUM(I71:I78)</f>
        <v>0</v>
      </c>
      <c r="J79" s="101">
        <f>SUM(J71:J78)</f>
        <v>610</v>
      </c>
      <c r="K79" s="101">
        <f>SUM(K71:K78)</f>
        <v>630</v>
      </c>
      <c r="L79" s="101">
        <f>SUM(L71:L78)</f>
        <v>930</v>
      </c>
      <c r="M79" s="101">
        <f>SUM(M71:M78)</f>
        <v>2800</v>
      </c>
      <c r="N79" s="99"/>
      <c r="O79" s="110"/>
    </row>
    <row r="80" spans="1:15" s="5" customFormat="1" ht="53.25" customHeight="1">
      <c r="A80" s="85">
        <v>1</v>
      </c>
      <c r="B80" s="276">
        <v>5</v>
      </c>
      <c r="C80" s="241" t="s">
        <v>359</v>
      </c>
      <c r="D80" s="67" t="s">
        <v>301</v>
      </c>
      <c r="E80" s="67"/>
      <c r="F80" s="68" t="s">
        <v>10</v>
      </c>
      <c r="G80" s="69" t="s">
        <v>303</v>
      </c>
      <c r="H80" s="70">
        <v>250</v>
      </c>
      <c r="I80" s="70"/>
      <c r="J80" s="71">
        <v>30</v>
      </c>
      <c r="K80" s="71">
        <v>220</v>
      </c>
      <c r="L80" s="75"/>
      <c r="M80" s="71"/>
      <c r="N80" s="59" t="s">
        <v>263</v>
      </c>
      <c r="O80" s="92" t="s">
        <v>303</v>
      </c>
    </row>
    <row r="81" spans="1:15" s="5" customFormat="1" ht="56.25" customHeight="1">
      <c r="A81" s="86">
        <v>2</v>
      </c>
      <c r="B81" s="299"/>
      <c r="C81" s="266"/>
      <c r="D81" s="12" t="s">
        <v>302</v>
      </c>
      <c r="E81" s="12"/>
      <c r="F81" s="1" t="s">
        <v>11</v>
      </c>
      <c r="G81" s="20" t="s">
        <v>120</v>
      </c>
      <c r="H81" s="17">
        <v>1100</v>
      </c>
      <c r="I81" s="17"/>
      <c r="J81" s="16"/>
      <c r="K81" s="24">
        <v>1100</v>
      </c>
      <c r="L81" s="23"/>
      <c r="M81" s="19"/>
      <c r="N81" s="3" t="s">
        <v>263</v>
      </c>
      <c r="O81" s="209" t="s">
        <v>304</v>
      </c>
    </row>
    <row r="82" spans="1:15" s="134" customFormat="1" ht="49.5" customHeight="1">
      <c r="A82" s="86">
        <v>3</v>
      </c>
      <c r="B82" s="299"/>
      <c r="C82" s="266"/>
      <c r="D82" s="12" t="s">
        <v>42</v>
      </c>
      <c r="E82" s="12"/>
      <c r="F82" s="1" t="s">
        <v>63</v>
      </c>
      <c r="G82" s="21" t="s">
        <v>117</v>
      </c>
      <c r="H82" s="154">
        <v>1473.4</v>
      </c>
      <c r="I82" s="17"/>
      <c r="J82" s="16"/>
      <c r="K82" s="24"/>
      <c r="L82" s="23">
        <v>1473.4</v>
      </c>
      <c r="M82" s="19"/>
      <c r="N82" s="3"/>
      <c r="O82" s="209"/>
    </row>
    <row r="83" spans="1:15" s="5" customFormat="1" ht="82.5" customHeight="1">
      <c r="A83" s="86">
        <v>4</v>
      </c>
      <c r="B83" s="299"/>
      <c r="C83" s="266"/>
      <c r="D83" s="12" t="s">
        <v>305</v>
      </c>
      <c r="E83" s="12"/>
      <c r="F83" s="1" t="s">
        <v>306</v>
      </c>
      <c r="G83" s="20" t="s">
        <v>233</v>
      </c>
      <c r="H83" s="17">
        <v>360</v>
      </c>
      <c r="I83" s="17"/>
      <c r="J83" s="16">
        <v>360</v>
      </c>
      <c r="K83" s="19"/>
      <c r="L83" s="23"/>
      <c r="M83" s="19"/>
      <c r="N83" s="1" t="s">
        <v>263</v>
      </c>
      <c r="O83" s="204">
        <v>2015</v>
      </c>
    </row>
    <row r="84" spans="1:15" s="5" customFormat="1" ht="28.5" customHeight="1">
      <c r="A84" s="261">
        <v>5</v>
      </c>
      <c r="B84" s="299"/>
      <c r="C84" s="266"/>
      <c r="D84" s="251" t="s">
        <v>270</v>
      </c>
      <c r="E84" s="251"/>
      <c r="F84" s="249" t="s">
        <v>276</v>
      </c>
      <c r="G84" s="230" t="s">
        <v>271</v>
      </c>
      <c r="H84" s="222">
        <v>3950</v>
      </c>
      <c r="I84" s="30"/>
      <c r="J84" s="40"/>
      <c r="K84" s="38"/>
      <c r="L84" s="38">
        <v>1500</v>
      </c>
      <c r="M84" s="38">
        <v>2000</v>
      </c>
      <c r="N84" s="24" t="s">
        <v>262</v>
      </c>
      <c r="O84" s="227" t="s">
        <v>261</v>
      </c>
    </row>
    <row r="85" spans="1:15" s="5" customFormat="1" ht="28.5" customHeight="1">
      <c r="A85" s="264"/>
      <c r="B85" s="299"/>
      <c r="C85" s="266"/>
      <c r="D85" s="238"/>
      <c r="E85" s="238"/>
      <c r="F85" s="255"/>
      <c r="G85" s="280"/>
      <c r="H85" s="245"/>
      <c r="I85" s="33"/>
      <c r="J85" s="39"/>
      <c r="K85" s="39">
        <v>100</v>
      </c>
      <c r="L85" s="39">
        <v>150</v>
      </c>
      <c r="M85" s="39">
        <v>200</v>
      </c>
      <c r="N85" s="24" t="s">
        <v>263</v>
      </c>
      <c r="O85" s="236"/>
    </row>
    <row r="86" spans="1:15" s="5" customFormat="1" ht="33" customHeight="1">
      <c r="A86" s="86">
        <v>6</v>
      </c>
      <c r="B86" s="299"/>
      <c r="C86" s="266"/>
      <c r="D86" s="12" t="s">
        <v>307</v>
      </c>
      <c r="E86" s="12"/>
      <c r="F86" s="1" t="s">
        <v>277</v>
      </c>
      <c r="G86" s="20" t="s">
        <v>122</v>
      </c>
      <c r="H86" s="17">
        <v>70</v>
      </c>
      <c r="I86" s="17">
        <v>70</v>
      </c>
      <c r="J86" s="16"/>
      <c r="K86" s="19"/>
      <c r="L86" s="23"/>
      <c r="M86" s="19"/>
      <c r="N86" s="3" t="s">
        <v>263</v>
      </c>
      <c r="O86" s="204" t="s">
        <v>164</v>
      </c>
    </row>
    <row r="87" spans="1:15" s="5" customFormat="1" ht="105.75" customHeight="1" thickBot="1">
      <c r="A87" s="84">
        <v>7</v>
      </c>
      <c r="B87" s="300"/>
      <c r="C87" s="267"/>
      <c r="D87" s="82" t="s">
        <v>249</v>
      </c>
      <c r="E87" s="82"/>
      <c r="F87" s="65" t="s">
        <v>251</v>
      </c>
      <c r="G87" s="74" t="s">
        <v>252</v>
      </c>
      <c r="H87" s="62"/>
      <c r="I87" s="62"/>
      <c r="J87" s="63"/>
      <c r="K87" s="64"/>
      <c r="L87" s="90"/>
      <c r="M87" s="64"/>
      <c r="N87" s="65"/>
      <c r="O87" s="205" t="s">
        <v>163</v>
      </c>
    </row>
    <row r="88" spans="1:15" s="5" customFormat="1" ht="66" customHeight="1" thickBot="1">
      <c r="A88" s="118"/>
      <c r="B88" s="216"/>
      <c r="C88" s="113" t="s">
        <v>360</v>
      </c>
      <c r="D88" s="114"/>
      <c r="E88" s="114"/>
      <c r="F88" s="114"/>
      <c r="G88" s="139"/>
      <c r="H88" s="129">
        <f>I88+J88+K88+L88+M88</f>
        <v>7203.4</v>
      </c>
      <c r="I88" s="129">
        <f>SUM(I80:I87)</f>
        <v>70</v>
      </c>
      <c r="J88" s="129">
        <f>SUM(J80:J87)</f>
        <v>390</v>
      </c>
      <c r="K88" s="129">
        <f>SUM(K80:K87)</f>
        <v>1420</v>
      </c>
      <c r="L88" s="129">
        <f>SUM(L80:L87)</f>
        <v>3123.4</v>
      </c>
      <c r="M88" s="129">
        <f>SUM(M80:M87)</f>
        <v>2200</v>
      </c>
      <c r="N88" s="114"/>
      <c r="O88" s="116"/>
    </row>
    <row r="89" spans="1:15" s="134" customFormat="1" ht="113.25" customHeight="1">
      <c r="A89" s="85">
        <v>1</v>
      </c>
      <c r="B89" s="276">
        <v>6</v>
      </c>
      <c r="C89" s="283" t="s">
        <v>361</v>
      </c>
      <c r="D89" s="67" t="s">
        <v>66</v>
      </c>
      <c r="E89" s="67"/>
      <c r="F89" s="68" t="s">
        <v>46</v>
      </c>
      <c r="G89" s="165"/>
      <c r="H89" s="166"/>
      <c r="I89" s="70"/>
      <c r="J89" s="71"/>
      <c r="K89" s="71"/>
      <c r="L89" s="75"/>
      <c r="M89" s="71"/>
      <c r="N89" s="68"/>
      <c r="O89" s="92"/>
    </row>
    <row r="90" spans="1:15" s="134" customFormat="1" ht="82.5" customHeight="1" thickBot="1">
      <c r="A90" s="145">
        <v>2</v>
      </c>
      <c r="B90" s="300"/>
      <c r="C90" s="284"/>
      <c r="D90" s="35" t="s">
        <v>45</v>
      </c>
      <c r="E90" s="35"/>
      <c r="F90" s="7" t="s">
        <v>46</v>
      </c>
      <c r="G90" s="167"/>
      <c r="H90" s="152"/>
      <c r="I90" s="36"/>
      <c r="J90" s="37"/>
      <c r="K90" s="37"/>
      <c r="L90" s="38"/>
      <c r="M90" s="37"/>
      <c r="N90" s="7"/>
      <c r="O90" s="208"/>
    </row>
    <row r="91" spans="1:15" s="5" customFormat="1" ht="57" customHeight="1" thickBot="1">
      <c r="A91" s="118"/>
      <c r="B91" s="216"/>
      <c r="C91" s="113" t="s">
        <v>362</v>
      </c>
      <c r="D91" s="114"/>
      <c r="E91" s="114"/>
      <c r="F91" s="114"/>
      <c r="G91" s="139"/>
      <c r="H91" s="129">
        <f>I91+J91+K91+L91+M91</f>
        <v>0</v>
      </c>
      <c r="I91" s="129">
        <f>I90</f>
        <v>0</v>
      </c>
      <c r="J91" s="129">
        <f>J90</f>
        <v>0</v>
      </c>
      <c r="K91" s="129">
        <f>K90</f>
        <v>0</v>
      </c>
      <c r="L91" s="129">
        <f>L90</f>
        <v>0</v>
      </c>
      <c r="M91" s="129">
        <f>M90</f>
        <v>0</v>
      </c>
      <c r="N91" s="114"/>
      <c r="O91" s="116"/>
    </row>
    <row r="92" spans="1:15" s="134" customFormat="1" ht="51" customHeight="1">
      <c r="A92" s="85">
        <v>1</v>
      </c>
      <c r="B92" s="276">
        <v>7</v>
      </c>
      <c r="C92" s="241" t="s">
        <v>363</v>
      </c>
      <c r="D92" s="26" t="s">
        <v>78</v>
      </c>
      <c r="E92" s="35"/>
      <c r="F92" s="4" t="s">
        <v>48</v>
      </c>
      <c r="G92" s="133"/>
      <c r="H92" s="151"/>
      <c r="I92" s="24"/>
      <c r="J92" s="19"/>
      <c r="K92" s="19"/>
      <c r="L92" s="23"/>
      <c r="M92" s="19"/>
      <c r="N92" s="4"/>
      <c r="O92" s="204"/>
    </row>
    <row r="93" spans="1:15" s="5" customFormat="1" ht="59.25" customHeight="1">
      <c r="A93" s="86">
        <v>2</v>
      </c>
      <c r="B93" s="299"/>
      <c r="C93" s="266"/>
      <c r="D93" s="26" t="s">
        <v>79</v>
      </c>
      <c r="E93" s="35"/>
      <c r="F93" s="4" t="s">
        <v>12</v>
      </c>
      <c r="G93" s="133" t="s">
        <v>233</v>
      </c>
      <c r="H93" s="24">
        <v>360</v>
      </c>
      <c r="I93" s="24"/>
      <c r="J93" s="19">
        <v>360</v>
      </c>
      <c r="K93" s="19"/>
      <c r="L93" s="23"/>
      <c r="M93" s="19"/>
      <c r="N93" s="4" t="s">
        <v>263</v>
      </c>
      <c r="O93" s="204" t="s">
        <v>165</v>
      </c>
    </row>
    <row r="94" spans="1:15" s="134" customFormat="1" ht="85.5" customHeight="1">
      <c r="A94" s="86">
        <v>3</v>
      </c>
      <c r="B94" s="299"/>
      <c r="C94" s="266"/>
      <c r="D94" s="12" t="s">
        <v>80</v>
      </c>
      <c r="E94" s="35"/>
      <c r="F94" s="1" t="s">
        <v>47</v>
      </c>
      <c r="G94" s="20" t="s">
        <v>122</v>
      </c>
      <c r="H94" s="17">
        <v>180</v>
      </c>
      <c r="I94" s="17">
        <v>180</v>
      </c>
      <c r="J94" s="16"/>
      <c r="K94" s="16"/>
      <c r="L94" s="155"/>
      <c r="M94" s="16"/>
      <c r="N94" s="1" t="s">
        <v>263</v>
      </c>
      <c r="O94" s="88" t="s">
        <v>164</v>
      </c>
    </row>
    <row r="95" spans="1:15" s="5" customFormat="1" ht="57" customHeight="1" thickBot="1">
      <c r="A95" s="84">
        <v>4</v>
      </c>
      <c r="B95" s="300"/>
      <c r="C95" s="267"/>
      <c r="D95" s="82" t="s">
        <v>81</v>
      </c>
      <c r="E95" s="55"/>
      <c r="F95" s="65" t="s">
        <v>13</v>
      </c>
      <c r="G95" s="74" t="s">
        <v>120</v>
      </c>
      <c r="H95" s="62">
        <v>130</v>
      </c>
      <c r="I95" s="62"/>
      <c r="J95" s="63"/>
      <c r="K95" s="63">
        <v>130</v>
      </c>
      <c r="L95" s="77"/>
      <c r="M95" s="63"/>
      <c r="N95" s="65" t="s">
        <v>263</v>
      </c>
      <c r="O95" s="210" t="s">
        <v>112</v>
      </c>
    </row>
    <row r="96" spans="1:15" s="5" customFormat="1" ht="57" customHeight="1" thickBot="1">
      <c r="A96" s="118"/>
      <c r="B96" s="216"/>
      <c r="C96" s="113" t="s">
        <v>364</v>
      </c>
      <c r="D96" s="98"/>
      <c r="E96" s="98"/>
      <c r="F96" s="112"/>
      <c r="G96" s="104"/>
      <c r="H96" s="101">
        <f>I96+J96+K96+L96+M96</f>
        <v>670</v>
      </c>
      <c r="I96" s="101">
        <f>SUM(I93:I95)</f>
        <v>180</v>
      </c>
      <c r="J96" s="101">
        <f>SUM(J93:J95)</f>
        <v>360</v>
      </c>
      <c r="K96" s="101">
        <f>SUM(K93:K95)</f>
        <v>130</v>
      </c>
      <c r="L96" s="101">
        <f>SUM(L93:L95)</f>
        <v>0</v>
      </c>
      <c r="M96" s="101">
        <f>SUM(M93:M95)</f>
        <v>0</v>
      </c>
      <c r="N96" s="98"/>
      <c r="O96" s="110"/>
    </row>
    <row r="97" spans="1:15" s="140" customFormat="1" ht="79.5" customHeight="1">
      <c r="A97" s="85">
        <v>1</v>
      </c>
      <c r="B97" s="276">
        <v>8</v>
      </c>
      <c r="C97" s="286" t="s">
        <v>365</v>
      </c>
      <c r="D97" s="67" t="s">
        <v>0</v>
      </c>
      <c r="E97" s="67"/>
      <c r="F97" s="168" t="s">
        <v>145</v>
      </c>
      <c r="G97" s="68"/>
      <c r="H97" s="169"/>
      <c r="I97" s="169"/>
      <c r="J97" s="71"/>
      <c r="K97" s="71"/>
      <c r="L97" s="71"/>
      <c r="M97" s="170"/>
      <c r="N97" s="68"/>
      <c r="O97" s="92"/>
    </row>
    <row r="98" spans="1:15" s="140" customFormat="1" ht="82.5" customHeight="1">
      <c r="A98" s="146">
        <v>2</v>
      </c>
      <c r="B98" s="299"/>
      <c r="C98" s="286"/>
      <c r="D98" s="26" t="s">
        <v>49</v>
      </c>
      <c r="E98" s="26"/>
      <c r="F98" s="48" t="s">
        <v>87</v>
      </c>
      <c r="G98" s="4" t="s">
        <v>304</v>
      </c>
      <c r="H98" s="41">
        <v>980</v>
      </c>
      <c r="I98" s="41">
        <v>220</v>
      </c>
      <c r="J98" s="19">
        <v>250</v>
      </c>
      <c r="K98" s="19">
        <v>250</v>
      </c>
      <c r="L98" s="19">
        <v>260</v>
      </c>
      <c r="M98" s="45"/>
      <c r="N98" s="7" t="s">
        <v>263</v>
      </c>
      <c r="O98" s="204" t="s">
        <v>88</v>
      </c>
    </row>
    <row r="99" spans="1:15" s="140" customFormat="1" ht="58.5" customHeight="1">
      <c r="A99" s="86">
        <v>3</v>
      </c>
      <c r="B99" s="299"/>
      <c r="C99" s="286"/>
      <c r="D99" s="12" t="s">
        <v>50</v>
      </c>
      <c r="E99" s="12"/>
      <c r="F99" s="1" t="s">
        <v>89</v>
      </c>
      <c r="G99" s="1">
        <v>2014</v>
      </c>
      <c r="H99" s="17">
        <v>1010</v>
      </c>
      <c r="I99" s="17">
        <v>1010</v>
      </c>
      <c r="J99" s="171"/>
      <c r="K99" s="171"/>
      <c r="L99" s="171"/>
      <c r="M99" s="171"/>
      <c r="N99" s="3" t="s">
        <v>263</v>
      </c>
      <c r="O99" s="161" t="s">
        <v>164</v>
      </c>
    </row>
    <row r="100" spans="1:15" s="140" customFormat="1" ht="37.5" customHeight="1">
      <c r="A100" s="261">
        <v>4</v>
      </c>
      <c r="B100" s="299"/>
      <c r="C100" s="286"/>
      <c r="D100" s="249" t="s">
        <v>205</v>
      </c>
      <c r="E100" s="249"/>
      <c r="F100" s="271" t="s">
        <v>278</v>
      </c>
      <c r="G100" s="249" t="s">
        <v>265</v>
      </c>
      <c r="H100" s="256">
        <v>12350</v>
      </c>
      <c r="I100" s="172"/>
      <c r="J100" s="173"/>
      <c r="K100" s="40"/>
      <c r="L100" s="40">
        <v>1000</v>
      </c>
      <c r="M100" s="40">
        <v>1000</v>
      </c>
      <c r="N100" s="3" t="s">
        <v>262</v>
      </c>
      <c r="O100" s="227" t="s">
        <v>261</v>
      </c>
    </row>
    <row r="101" spans="1:15" s="140" customFormat="1" ht="31.5" customHeight="1">
      <c r="A101" s="262"/>
      <c r="B101" s="299"/>
      <c r="C101" s="286"/>
      <c r="D101" s="250"/>
      <c r="E101" s="250"/>
      <c r="F101" s="272"/>
      <c r="G101" s="250"/>
      <c r="H101" s="285"/>
      <c r="I101" s="174"/>
      <c r="J101" s="175"/>
      <c r="K101" s="39">
        <v>100</v>
      </c>
      <c r="L101" s="39">
        <v>200</v>
      </c>
      <c r="M101" s="39">
        <v>400</v>
      </c>
      <c r="N101" s="32" t="s">
        <v>263</v>
      </c>
      <c r="O101" s="228"/>
    </row>
    <row r="102" spans="1:15" s="140" customFormat="1" ht="38.25" customHeight="1">
      <c r="A102" s="262"/>
      <c r="B102" s="299"/>
      <c r="C102" s="286"/>
      <c r="D102" s="250"/>
      <c r="E102" s="250"/>
      <c r="F102" s="272" t="s">
        <v>279</v>
      </c>
      <c r="G102" s="250"/>
      <c r="H102" s="285"/>
      <c r="I102" s="176"/>
      <c r="J102" s="177"/>
      <c r="K102" s="38"/>
      <c r="L102" s="38">
        <v>1600</v>
      </c>
      <c r="M102" s="38">
        <v>2000</v>
      </c>
      <c r="N102" s="3" t="s">
        <v>262</v>
      </c>
      <c r="O102" s="228"/>
    </row>
    <row r="103" spans="1:15" s="140" customFormat="1" ht="26.25" customHeight="1">
      <c r="A103" s="262"/>
      <c r="B103" s="299"/>
      <c r="C103" s="286"/>
      <c r="D103" s="250"/>
      <c r="E103" s="250"/>
      <c r="F103" s="272"/>
      <c r="G103" s="250"/>
      <c r="H103" s="285"/>
      <c r="I103" s="174"/>
      <c r="J103" s="175"/>
      <c r="K103" s="31"/>
      <c r="L103" s="39">
        <v>200</v>
      </c>
      <c r="M103" s="39">
        <v>200</v>
      </c>
      <c r="N103" s="32" t="s">
        <v>263</v>
      </c>
      <c r="O103" s="228"/>
    </row>
    <row r="104" spans="1:15" s="140" customFormat="1" ht="36" customHeight="1">
      <c r="A104" s="262"/>
      <c r="B104" s="299"/>
      <c r="C104" s="286"/>
      <c r="D104" s="250"/>
      <c r="E104" s="250"/>
      <c r="F104" s="272" t="s">
        <v>280</v>
      </c>
      <c r="G104" s="250"/>
      <c r="H104" s="285"/>
      <c r="I104" s="176"/>
      <c r="J104" s="177"/>
      <c r="K104" s="37"/>
      <c r="L104" s="38">
        <v>1500</v>
      </c>
      <c r="M104" s="38">
        <v>2000</v>
      </c>
      <c r="N104" s="3" t="s">
        <v>262</v>
      </c>
      <c r="O104" s="228"/>
    </row>
    <row r="105" spans="1:15" s="140" customFormat="1" ht="25.5" customHeight="1">
      <c r="A105" s="262"/>
      <c r="B105" s="299"/>
      <c r="C105" s="286"/>
      <c r="D105" s="250"/>
      <c r="E105" s="250"/>
      <c r="F105" s="272"/>
      <c r="G105" s="250"/>
      <c r="H105" s="285"/>
      <c r="I105" s="174"/>
      <c r="J105" s="175"/>
      <c r="K105" s="31"/>
      <c r="L105" s="39">
        <v>150</v>
      </c>
      <c r="M105" s="39">
        <v>200</v>
      </c>
      <c r="N105" s="32" t="s">
        <v>263</v>
      </c>
      <c r="O105" s="228"/>
    </row>
    <row r="106" spans="1:15" s="140" customFormat="1" ht="18" customHeight="1">
      <c r="A106" s="262"/>
      <c r="B106" s="299"/>
      <c r="C106" s="286"/>
      <c r="D106" s="250"/>
      <c r="E106" s="250"/>
      <c r="F106" s="273" t="s">
        <v>281</v>
      </c>
      <c r="G106" s="250"/>
      <c r="H106" s="285"/>
      <c r="I106" s="176"/>
      <c r="J106" s="177"/>
      <c r="K106" s="37"/>
      <c r="L106" s="38"/>
      <c r="M106" s="38">
        <v>800</v>
      </c>
      <c r="N106" s="3" t="s">
        <v>262</v>
      </c>
      <c r="O106" s="228"/>
    </row>
    <row r="107" spans="1:15" s="140" customFormat="1" ht="18" customHeight="1">
      <c r="A107" s="262"/>
      <c r="B107" s="299"/>
      <c r="C107" s="286"/>
      <c r="D107" s="250"/>
      <c r="E107" s="250"/>
      <c r="F107" s="274"/>
      <c r="G107" s="250"/>
      <c r="H107" s="285"/>
      <c r="I107" s="174"/>
      <c r="J107" s="175"/>
      <c r="K107" s="31"/>
      <c r="L107" s="39"/>
      <c r="M107" s="39">
        <v>100</v>
      </c>
      <c r="N107" s="32" t="s">
        <v>263</v>
      </c>
      <c r="O107" s="228"/>
    </row>
    <row r="108" spans="1:15" s="140" customFormat="1" ht="18" customHeight="1">
      <c r="A108" s="262"/>
      <c r="B108" s="299"/>
      <c r="C108" s="286"/>
      <c r="D108" s="250"/>
      <c r="E108" s="250"/>
      <c r="F108" s="273" t="s">
        <v>282</v>
      </c>
      <c r="G108" s="250"/>
      <c r="H108" s="285"/>
      <c r="I108" s="176"/>
      <c r="J108" s="177"/>
      <c r="K108" s="37"/>
      <c r="L108" s="38"/>
      <c r="M108" s="38">
        <v>800</v>
      </c>
      <c r="N108" s="3" t="s">
        <v>262</v>
      </c>
      <c r="O108" s="228"/>
    </row>
    <row r="109" spans="1:15" s="140" customFormat="1" ht="18" customHeight="1" thickBot="1">
      <c r="A109" s="264"/>
      <c r="B109" s="300"/>
      <c r="C109" s="287"/>
      <c r="D109" s="255"/>
      <c r="E109" s="255"/>
      <c r="F109" s="275"/>
      <c r="G109" s="255"/>
      <c r="H109" s="257"/>
      <c r="I109" s="174"/>
      <c r="J109" s="175"/>
      <c r="K109" s="175"/>
      <c r="L109" s="175"/>
      <c r="M109" s="39">
        <v>100</v>
      </c>
      <c r="N109" s="32" t="s">
        <v>263</v>
      </c>
      <c r="O109" s="236"/>
    </row>
    <row r="110" spans="1:15" ht="79.5" customHeight="1" thickBot="1">
      <c r="A110" s="118"/>
      <c r="B110" s="216"/>
      <c r="C110" s="113" t="s">
        <v>366</v>
      </c>
      <c r="D110" s="114"/>
      <c r="E110" s="114"/>
      <c r="F110" s="114"/>
      <c r="G110" s="115"/>
      <c r="H110" s="117">
        <f>I110+J110+K110+L110+M110</f>
        <v>14340</v>
      </c>
      <c r="I110" s="117">
        <f>SUM(I98:I109)</f>
        <v>1230</v>
      </c>
      <c r="J110" s="117">
        <f>SUM(J98:J109)</f>
        <v>250</v>
      </c>
      <c r="K110" s="117">
        <f>SUM(K98:K109)</f>
        <v>350</v>
      </c>
      <c r="L110" s="117">
        <f>SUM(L98:L109)</f>
        <v>4910</v>
      </c>
      <c r="M110" s="117">
        <f>SUM(M98:M109)</f>
        <v>7600</v>
      </c>
      <c r="N110" s="115"/>
      <c r="O110" s="116"/>
    </row>
    <row r="111" spans="1:15" s="140" customFormat="1" ht="33.75" customHeight="1">
      <c r="A111" s="265">
        <v>1</v>
      </c>
      <c r="B111" s="276">
        <v>9</v>
      </c>
      <c r="C111" s="241" t="s">
        <v>367</v>
      </c>
      <c r="D111" s="253" t="s">
        <v>51</v>
      </c>
      <c r="E111" s="237"/>
      <c r="F111" s="269" t="s">
        <v>101</v>
      </c>
      <c r="G111" s="269">
        <v>2018</v>
      </c>
      <c r="H111" s="281">
        <v>900</v>
      </c>
      <c r="I111" s="153"/>
      <c r="J111" s="178"/>
      <c r="K111" s="178"/>
      <c r="L111" s="178"/>
      <c r="M111" s="179">
        <v>800</v>
      </c>
      <c r="N111" s="59" t="s">
        <v>262</v>
      </c>
      <c r="O111" s="258" t="s">
        <v>261</v>
      </c>
    </row>
    <row r="112" spans="1:15" s="140" customFormat="1" ht="33.75" customHeight="1">
      <c r="A112" s="239"/>
      <c r="B112" s="299"/>
      <c r="C112" s="266"/>
      <c r="D112" s="254"/>
      <c r="E112" s="238"/>
      <c r="F112" s="270"/>
      <c r="G112" s="255"/>
      <c r="H112" s="282"/>
      <c r="I112" s="174"/>
      <c r="J112" s="175"/>
      <c r="K112" s="175"/>
      <c r="L112" s="175"/>
      <c r="M112" s="31">
        <v>100</v>
      </c>
      <c r="N112" s="32" t="s">
        <v>263</v>
      </c>
      <c r="O112" s="236"/>
    </row>
    <row r="113" spans="1:15" ht="64.5" customHeight="1">
      <c r="A113" s="86">
        <v>2</v>
      </c>
      <c r="B113" s="299"/>
      <c r="C113" s="266"/>
      <c r="D113" s="46" t="s">
        <v>154</v>
      </c>
      <c r="E113" s="46"/>
      <c r="F113" s="1" t="s">
        <v>62</v>
      </c>
      <c r="G113" s="28">
        <v>2015</v>
      </c>
      <c r="H113" s="41">
        <v>350</v>
      </c>
      <c r="I113" s="41"/>
      <c r="J113" s="23">
        <v>350</v>
      </c>
      <c r="K113" s="45"/>
      <c r="L113" s="45"/>
      <c r="M113" s="19"/>
      <c r="N113" s="32" t="s">
        <v>263</v>
      </c>
      <c r="O113" s="204" t="s">
        <v>165</v>
      </c>
    </row>
    <row r="114" spans="1:15" ht="60.75" customHeight="1">
      <c r="A114" s="86">
        <v>3</v>
      </c>
      <c r="B114" s="299"/>
      <c r="C114" s="266"/>
      <c r="D114" s="12" t="s">
        <v>156</v>
      </c>
      <c r="E114" s="12"/>
      <c r="F114" s="1" t="s">
        <v>157</v>
      </c>
      <c r="G114" s="28">
        <v>2014</v>
      </c>
      <c r="H114" s="24">
        <v>1100.9</v>
      </c>
      <c r="I114" s="24">
        <v>1100.9</v>
      </c>
      <c r="J114" s="45"/>
      <c r="K114" s="45"/>
      <c r="L114" s="45"/>
      <c r="M114" s="19"/>
      <c r="N114" s="32" t="s">
        <v>263</v>
      </c>
      <c r="O114" s="204" t="s">
        <v>164</v>
      </c>
    </row>
    <row r="115" spans="1:15" ht="61.5" customHeight="1">
      <c r="A115" s="86">
        <v>4</v>
      </c>
      <c r="B115" s="299"/>
      <c r="C115" s="266"/>
      <c r="D115" s="13" t="s">
        <v>254</v>
      </c>
      <c r="E115" s="125"/>
      <c r="F115" s="4" t="s">
        <v>6</v>
      </c>
      <c r="G115" s="4">
        <v>2015</v>
      </c>
      <c r="H115" s="41">
        <v>350</v>
      </c>
      <c r="I115" s="41"/>
      <c r="J115" s="23">
        <v>350</v>
      </c>
      <c r="K115" s="45"/>
      <c r="L115" s="45"/>
      <c r="M115" s="19"/>
      <c r="N115" s="32" t="s">
        <v>263</v>
      </c>
      <c r="O115" s="204">
        <v>2015</v>
      </c>
    </row>
    <row r="116" spans="1:15" s="140" customFormat="1" ht="47.25" customHeight="1">
      <c r="A116" s="86">
        <v>5</v>
      </c>
      <c r="B116" s="299"/>
      <c r="C116" s="266"/>
      <c r="D116" s="13" t="s">
        <v>210</v>
      </c>
      <c r="E116" s="180"/>
      <c r="F116" s="4" t="s">
        <v>255</v>
      </c>
      <c r="G116" s="4">
        <v>2015</v>
      </c>
      <c r="H116" s="41">
        <v>1050</v>
      </c>
      <c r="I116" s="41"/>
      <c r="J116" s="23">
        <v>1050</v>
      </c>
      <c r="K116" s="45"/>
      <c r="L116" s="45"/>
      <c r="M116" s="19"/>
      <c r="N116" s="32" t="s">
        <v>263</v>
      </c>
      <c r="O116" s="204">
        <v>2015</v>
      </c>
    </row>
    <row r="117" spans="1:16" ht="81" customHeight="1">
      <c r="A117" s="86">
        <v>6</v>
      </c>
      <c r="B117" s="299"/>
      <c r="C117" s="266"/>
      <c r="D117" s="12" t="s">
        <v>93</v>
      </c>
      <c r="E117" s="121"/>
      <c r="F117" s="1" t="s">
        <v>14</v>
      </c>
      <c r="G117" s="1">
        <v>2016</v>
      </c>
      <c r="H117" s="11">
        <v>630</v>
      </c>
      <c r="I117" s="11"/>
      <c r="J117" s="11"/>
      <c r="K117" s="11">
        <v>630</v>
      </c>
      <c r="L117" s="1"/>
      <c r="M117" s="1"/>
      <c r="N117" s="3" t="s">
        <v>263</v>
      </c>
      <c r="O117" s="161" t="s">
        <v>112</v>
      </c>
      <c r="P117" s="91"/>
    </row>
    <row r="118" spans="1:16" s="140" customFormat="1" ht="39" customHeight="1">
      <c r="A118" s="86">
        <v>7</v>
      </c>
      <c r="B118" s="299"/>
      <c r="C118" s="266"/>
      <c r="D118" s="12" t="s">
        <v>53</v>
      </c>
      <c r="E118" s="181"/>
      <c r="F118" s="4"/>
      <c r="G118" s="12">
        <v>2015</v>
      </c>
      <c r="H118" s="14">
        <v>497.7</v>
      </c>
      <c r="I118" s="14"/>
      <c r="J118" s="14">
        <v>497.7</v>
      </c>
      <c r="K118" s="14"/>
      <c r="L118" s="1"/>
      <c r="M118" s="1"/>
      <c r="N118" s="3"/>
      <c r="O118" s="161" t="s">
        <v>165</v>
      </c>
      <c r="P118" s="141"/>
    </row>
    <row r="119" spans="1:15" ht="66.75" customHeight="1">
      <c r="A119" s="86">
        <v>8</v>
      </c>
      <c r="B119" s="299"/>
      <c r="C119" s="266"/>
      <c r="D119" s="12" t="s">
        <v>159</v>
      </c>
      <c r="E119" s="13"/>
      <c r="F119" s="4" t="s">
        <v>7</v>
      </c>
      <c r="G119" s="1" t="s">
        <v>303</v>
      </c>
      <c r="H119" s="17">
        <v>1000</v>
      </c>
      <c r="I119" s="6"/>
      <c r="J119" s="17">
        <v>500</v>
      </c>
      <c r="K119" s="17">
        <v>500</v>
      </c>
      <c r="L119" s="11"/>
      <c r="M119" s="6"/>
      <c r="N119" s="3" t="s">
        <v>263</v>
      </c>
      <c r="O119" s="161" t="s">
        <v>112</v>
      </c>
    </row>
    <row r="120" spans="1:15" ht="61.5" customHeight="1">
      <c r="A120" s="86">
        <v>9</v>
      </c>
      <c r="B120" s="299"/>
      <c r="C120" s="266"/>
      <c r="D120" s="1" t="s">
        <v>160</v>
      </c>
      <c r="E120" s="3"/>
      <c r="F120" s="4" t="s">
        <v>8</v>
      </c>
      <c r="G120" s="1" t="s">
        <v>264</v>
      </c>
      <c r="H120" s="14">
        <v>400</v>
      </c>
      <c r="I120" s="47"/>
      <c r="J120" s="47">
        <v>100</v>
      </c>
      <c r="K120" s="47">
        <v>100</v>
      </c>
      <c r="L120" s="47">
        <v>100</v>
      </c>
      <c r="M120" s="47">
        <v>100</v>
      </c>
      <c r="N120" s="3" t="s">
        <v>263</v>
      </c>
      <c r="O120" s="161" t="s">
        <v>240</v>
      </c>
    </row>
    <row r="121" spans="1:15" s="140" customFormat="1" ht="44.25" customHeight="1">
      <c r="A121" s="86">
        <v>10</v>
      </c>
      <c r="B121" s="299"/>
      <c r="C121" s="266"/>
      <c r="D121" s="1" t="s">
        <v>54</v>
      </c>
      <c r="E121" s="3"/>
      <c r="F121" s="4" t="s">
        <v>55</v>
      </c>
      <c r="G121" s="1"/>
      <c r="H121" s="14"/>
      <c r="I121" s="47"/>
      <c r="J121" s="47"/>
      <c r="K121" s="47"/>
      <c r="L121" s="47"/>
      <c r="M121" s="47"/>
      <c r="N121" s="3"/>
      <c r="O121" s="161"/>
    </row>
    <row r="122" spans="1:15" s="132" customFormat="1" ht="53.25" customHeight="1">
      <c r="A122" s="87">
        <v>11</v>
      </c>
      <c r="B122" s="299"/>
      <c r="C122" s="266"/>
      <c r="D122" s="12" t="s">
        <v>2</v>
      </c>
      <c r="E122" s="12" t="s">
        <v>2</v>
      </c>
      <c r="F122" s="12" t="s">
        <v>75</v>
      </c>
      <c r="G122" s="44">
        <v>2016</v>
      </c>
      <c r="H122" s="154">
        <f>I122+J122+K122+L122+M122</f>
        <v>100</v>
      </c>
      <c r="I122" s="154"/>
      <c r="J122" s="154"/>
      <c r="K122" s="154">
        <v>100</v>
      </c>
      <c r="L122" s="154"/>
      <c r="M122" s="14"/>
      <c r="N122" s="13" t="s">
        <v>263</v>
      </c>
      <c r="O122" s="61" t="s">
        <v>112</v>
      </c>
    </row>
    <row r="123" spans="1:15" s="132" customFormat="1" ht="48.75" customHeight="1">
      <c r="A123" s="87">
        <v>12</v>
      </c>
      <c r="B123" s="299"/>
      <c r="C123" s="266"/>
      <c r="D123" s="12" t="s">
        <v>33</v>
      </c>
      <c r="E123" s="12" t="s">
        <v>33</v>
      </c>
      <c r="F123" s="12" t="s">
        <v>76</v>
      </c>
      <c r="G123" s="44">
        <v>2014</v>
      </c>
      <c r="H123" s="154">
        <f>I123+J123+K123+L123+M123</f>
        <v>1500</v>
      </c>
      <c r="I123" s="154">
        <v>1500</v>
      </c>
      <c r="J123" s="154"/>
      <c r="K123" s="154"/>
      <c r="L123" s="154"/>
      <c r="M123" s="14"/>
      <c r="N123" s="13" t="s">
        <v>263</v>
      </c>
      <c r="O123" s="88" t="s">
        <v>77</v>
      </c>
    </row>
    <row r="124" spans="1:15" s="140" customFormat="1" ht="94.5" customHeight="1" thickBot="1">
      <c r="A124" s="84">
        <v>13</v>
      </c>
      <c r="B124" s="300"/>
      <c r="C124" s="267"/>
      <c r="D124" s="82" t="s">
        <v>52</v>
      </c>
      <c r="E124" s="82"/>
      <c r="F124" s="65" t="s">
        <v>283</v>
      </c>
      <c r="G124" s="65" t="s">
        <v>303</v>
      </c>
      <c r="H124" s="62">
        <v>6460</v>
      </c>
      <c r="I124" s="182"/>
      <c r="J124" s="62">
        <v>3060</v>
      </c>
      <c r="K124" s="62">
        <v>3400</v>
      </c>
      <c r="L124" s="182"/>
      <c r="M124" s="182"/>
      <c r="N124" s="65" t="s">
        <v>263</v>
      </c>
      <c r="O124" s="93" t="s">
        <v>112</v>
      </c>
    </row>
    <row r="125" spans="1:15" ht="75" customHeight="1" thickBot="1">
      <c r="A125" s="118"/>
      <c r="B125" s="216"/>
      <c r="C125" s="113" t="s">
        <v>368</v>
      </c>
      <c r="D125" s="114"/>
      <c r="E125" s="114"/>
      <c r="F125" s="114"/>
      <c r="G125" s="114"/>
      <c r="H125" s="129">
        <f>I125+J125+K125+L125+M125</f>
        <v>14338.6</v>
      </c>
      <c r="I125" s="186">
        <f>SUM(I111:I124)</f>
        <v>2600.9</v>
      </c>
      <c r="J125" s="186">
        <f>SUM(J111:J124)</f>
        <v>5907.7</v>
      </c>
      <c r="K125" s="186">
        <f>SUM(K111:K124)</f>
        <v>4730</v>
      </c>
      <c r="L125" s="186">
        <f>SUM(L111:L124)</f>
        <v>100</v>
      </c>
      <c r="M125" s="186">
        <f>SUM(M111:M124)</f>
        <v>1000</v>
      </c>
      <c r="N125" s="114"/>
      <c r="O125" s="116"/>
    </row>
    <row r="126" spans="1:15" s="140" customFormat="1" ht="225.75" customHeight="1">
      <c r="A126" s="146">
        <v>1</v>
      </c>
      <c r="B126" s="276">
        <v>10</v>
      </c>
      <c r="C126" s="266" t="s">
        <v>369</v>
      </c>
      <c r="D126" s="35" t="s">
        <v>57</v>
      </c>
      <c r="E126" s="35"/>
      <c r="F126" s="4" t="s">
        <v>59</v>
      </c>
      <c r="G126" s="7" t="s">
        <v>303</v>
      </c>
      <c r="H126" s="36">
        <f>SUM(J126:K126)</f>
        <v>5600</v>
      </c>
      <c r="I126" s="185"/>
      <c r="J126" s="36">
        <v>3600</v>
      </c>
      <c r="K126" s="36">
        <v>2000</v>
      </c>
      <c r="L126" s="185"/>
      <c r="M126" s="185"/>
      <c r="N126" s="7"/>
      <c r="O126" s="208">
        <v>2015</v>
      </c>
    </row>
    <row r="127" spans="1:15" ht="84.75" customHeight="1">
      <c r="A127" s="86">
        <v>2</v>
      </c>
      <c r="B127" s="299"/>
      <c r="C127" s="243"/>
      <c r="D127" s="13" t="s">
        <v>257</v>
      </c>
      <c r="E127" s="13"/>
      <c r="F127" s="1" t="s">
        <v>60</v>
      </c>
      <c r="G127" s="3" t="s">
        <v>264</v>
      </c>
      <c r="H127" s="30">
        <v>400</v>
      </c>
      <c r="I127" s="29"/>
      <c r="J127" s="30">
        <v>100</v>
      </c>
      <c r="K127" s="30">
        <v>100</v>
      </c>
      <c r="L127" s="57">
        <v>100</v>
      </c>
      <c r="M127" s="57">
        <v>100</v>
      </c>
      <c r="N127" s="3"/>
      <c r="O127" s="202" t="s">
        <v>264</v>
      </c>
    </row>
    <row r="128" spans="1:15" ht="27" customHeight="1">
      <c r="A128" s="239">
        <v>3</v>
      </c>
      <c r="B128" s="299"/>
      <c r="C128" s="243"/>
      <c r="D128" s="251" t="s">
        <v>236</v>
      </c>
      <c r="E128" s="251"/>
      <c r="F128" s="249" t="s">
        <v>268</v>
      </c>
      <c r="G128" s="249" t="s">
        <v>304</v>
      </c>
      <c r="H128" s="256">
        <v>3395.3</v>
      </c>
      <c r="I128" s="30"/>
      <c r="J128" s="30"/>
      <c r="K128" s="30"/>
      <c r="L128" s="30">
        <v>3200</v>
      </c>
      <c r="M128" s="30"/>
      <c r="N128" s="3" t="s">
        <v>262</v>
      </c>
      <c r="O128" s="227" t="s">
        <v>226</v>
      </c>
    </row>
    <row r="129" spans="1:15" ht="27" customHeight="1">
      <c r="A129" s="239"/>
      <c r="B129" s="299"/>
      <c r="C129" s="243"/>
      <c r="D129" s="252"/>
      <c r="E129" s="252"/>
      <c r="F129" s="255"/>
      <c r="G129" s="255"/>
      <c r="H129" s="257"/>
      <c r="I129" s="33">
        <v>95.3</v>
      </c>
      <c r="J129" s="33">
        <v>100</v>
      </c>
      <c r="K129" s="33"/>
      <c r="L129" s="33"/>
      <c r="M129" s="33"/>
      <c r="N129" s="32" t="s">
        <v>263</v>
      </c>
      <c r="O129" s="236"/>
    </row>
    <row r="130" spans="1:15" ht="36" customHeight="1">
      <c r="A130" s="239"/>
      <c r="B130" s="299"/>
      <c r="C130" s="243"/>
      <c r="D130" s="252"/>
      <c r="E130" s="252"/>
      <c r="F130" s="249" t="s">
        <v>237</v>
      </c>
      <c r="G130" s="249">
        <v>2017</v>
      </c>
      <c r="H130" s="256">
        <v>1200</v>
      </c>
      <c r="I130" s="29"/>
      <c r="J130" s="29"/>
      <c r="K130" s="29"/>
      <c r="L130" s="30">
        <v>1000</v>
      </c>
      <c r="M130" s="29"/>
      <c r="N130" s="3" t="s">
        <v>262</v>
      </c>
      <c r="O130" s="227" t="s">
        <v>226</v>
      </c>
    </row>
    <row r="131" spans="1:15" ht="36" customHeight="1">
      <c r="A131" s="239"/>
      <c r="B131" s="299"/>
      <c r="C131" s="243"/>
      <c r="D131" s="238"/>
      <c r="E131" s="238"/>
      <c r="F131" s="255"/>
      <c r="G131" s="255"/>
      <c r="H131" s="257"/>
      <c r="I131" s="34"/>
      <c r="J131" s="34"/>
      <c r="K131" s="34"/>
      <c r="L131" s="33">
        <v>200</v>
      </c>
      <c r="M131" s="34"/>
      <c r="N131" s="32" t="s">
        <v>263</v>
      </c>
      <c r="O131" s="236"/>
    </row>
    <row r="132" spans="1:15" ht="67.5" customHeight="1" thickBot="1">
      <c r="A132" s="84">
        <v>4</v>
      </c>
      <c r="B132" s="300"/>
      <c r="C132" s="244"/>
      <c r="D132" s="82" t="s">
        <v>258</v>
      </c>
      <c r="E132" s="82"/>
      <c r="F132" s="76"/>
      <c r="G132" s="76" t="s">
        <v>148</v>
      </c>
      <c r="H132" s="76">
        <v>400</v>
      </c>
      <c r="I132" s="62">
        <v>350</v>
      </c>
      <c r="J132" s="62">
        <v>50</v>
      </c>
      <c r="K132" s="76"/>
      <c r="L132" s="76"/>
      <c r="M132" s="76"/>
      <c r="N132" s="76" t="s">
        <v>259</v>
      </c>
      <c r="O132" s="94" t="s">
        <v>148</v>
      </c>
    </row>
    <row r="133" spans="1:15" ht="62.25" customHeight="1" thickBot="1">
      <c r="A133" s="118"/>
      <c r="B133" s="216"/>
      <c r="C133" s="111" t="s">
        <v>370</v>
      </c>
      <c r="D133" s="98"/>
      <c r="E133" s="98"/>
      <c r="F133" s="109"/>
      <c r="G133" s="109"/>
      <c r="H133" s="102">
        <f>I133+J133+K133+L133+M133</f>
        <v>10995.3</v>
      </c>
      <c r="I133" s="101">
        <f>SUM(I126:I132)</f>
        <v>445.3</v>
      </c>
      <c r="J133" s="101">
        <f>SUM(J126:J132)</f>
        <v>3850</v>
      </c>
      <c r="K133" s="101">
        <f>SUM(K126:K132)</f>
        <v>2100</v>
      </c>
      <c r="L133" s="101">
        <f>SUM(L126:L132)</f>
        <v>4500</v>
      </c>
      <c r="M133" s="101">
        <f>SUM(M126:M132)</f>
        <v>100</v>
      </c>
      <c r="N133" s="109"/>
      <c r="O133" s="100"/>
    </row>
    <row r="134" spans="1:15" s="131" customFormat="1" ht="127.5" customHeight="1">
      <c r="A134" s="85">
        <v>1</v>
      </c>
      <c r="B134" s="276"/>
      <c r="C134" s="241" t="s">
        <v>297</v>
      </c>
      <c r="D134" s="67" t="s">
        <v>293</v>
      </c>
      <c r="E134" s="67" t="s">
        <v>293</v>
      </c>
      <c r="F134" s="68" t="s">
        <v>294</v>
      </c>
      <c r="G134" s="160"/>
      <c r="H134" s="160"/>
      <c r="I134" s="70"/>
      <c r="J134" s="70"/>
      <c r="K134" s="160"/>
      <c r="L134" s="160"/>
      <c r="M134" s="160"/>
      <c r="N134" s="68" t="s">
        <v>295</v>
      </c>
      <c r="O134" s="83"/>
    </row>
    <row r="135" spans="1:15" s="131" customFormat="1" ht="115.5" customHeight="1" thickBot="1">
      <c r="A135" s="84">
        <v>2</v>
      </c>
      <c r="B135" s="300"/>
      <c r="C135" s="242"/>
      <c r="D135" s="65" t="s">
        <v>1</v>
      </c>
      <c r="E135" s="65" t="s">
        <v>1</v>
      </c>
      <c r="F135" s="65" t="s">
        <v>32</v>
      </c>
      <c r="G135" s="76"/>
      <c r="H135" s="76"/>
      <c r="I135" s="76"/>
      <c r="J135" s="76"/>
      <c r="K135" s="76"/>
      <c r="L135" s="76"/>
      <c r="M135" s="76"/>
      <c r="N135" s="76" t="s">
        <v>263</v>
      </c>
      <c r="O135" s="94"/>
    </row>
    <row r="136" spans="1:15" ht="73.5" customHeight="1" thickBot="1">
      <c r="A136" s="118"/>
      <c r="B136" s="217"/>
      <c r="C136" s="120" t="s">
        <v>23</v>
      </c>
      <c r="D136" s="119"/>
      <c r="E136" s="119"/>
      <c r="F136" s="119"/>
      <c r="G136" s="115"/>
      <c r="H136" s="117">
        <f>I136+J136+K136+L136+M136</f>
        <v>0</v>
      </c>
      <c r="I136" s="117">
        <f>SUM(I134:I135)</f>
        <v>0</v>
      </c>
      <c r="J136" s="117">
        <f>SUM(J134:J135)</f>
        <v>0</v>
      </c>
      <c r="K136" s="117">
        <f>SUM(K134:K135)</f>
        <v>0</v>
      </c>
      <c r="L136" s="117">
        <f>SUM(L134:L135)</f>
        <v>0</v>
      </c>
      <c r="M136" s="117">
        <f>SUM(M134:M135)</f>
        <v>0</v>
      </c>
      <c r="N136" s="115"/>
      <c r="O136" s="130"/>
    </row>
    <row r="137" spans="1:15" s="138" customFormat="1" ht="36.75" customHeight="1" thickBot="1">
      <c r="A137" s="144"/>
      <c r="B137" s="212"/>
      <c r="C137" s="289" t="s">
        <v>3</v>
      </c>
      <c r="D137" s="290"/>
      <c r="E137" s="290"/>
      <c r="F137" s="290"/>
      <c r="G137" s="291"/>
      <c r="H137" s="142">
        <f>J137+K137+L137+M137+I137</f>
        <v>584293.4</v>
      </c>
      <c r="I137" s="142">
        <f>I57+I63+I70+I79+I88+I96+I110+I125+I133+I136+I91+I33</f>
        <v>134638.6</v>
      </c>
      <c r="J137" s="142">
        <f>J57+J63+J70+J79+J88+J96+J110+J125+J133+J136+J91+J33</f>
        <v>169188.5</v>
      </c>
      <c r="K137" s="142">
        <f>K57+K63+K70+K79+K88+K96+K110+K125+K133+K136+K91+K33</f>
        <v>115638.5</v>
      </c>
      <c r="L137" s="142">
        <f>L57+L63+L70+L79+L88+L96+L110+L125+L133+L136+L91+L33</f>
        <v>73277</v>
      </c>
      <c r="M137" s="142">
        <f>M57+M63+M70+M79+M88+M96+M110+M125+M133+M136+M91+M33</f>
        <v>91550.8</v>
      </c>
      <c r="N137" s="143"/>
      <c r="O137" s="183"/>
    </row>
    <row r="138" ht="15.75">
      <c r="H138" s="56"/>
    </row>
    <row r="139" spans="4:14" ht="40.5" customHeight="1">
      <c r="D139" s="288"/>
      <c r="E139" s="288"/>
      <c r="F139" s="288"/>
      <c r="H139" s="97"/>
      <c r="I139" s="97"/>
      <c r="J139" s="97"/>
      <c r="K139" s="97"/>
      <c r="L139" s="97"/>
      <c r="M139" s="97"/>
      <c r="N139" s="50"/>
    </row>
    <row r="140" spans="4:14" ht="15.75">
      <c r="D140" s="9"/>
      <c r="E140" s="9"/>
      <c r="F140" s="51"/>
      <c r="N140" s="49"/>
    </row>
    <row r="141" spans="4:14" ht="18.75">
      <c r="D141" s="288"/>
      <c r="E141" s="288"/>
      <c r="F141" s="288"/>
      <c r="H141" s="56"/>
      <c r="I141" s="56"/>
      <c r="J141" s="56"/>
      <c r="K141" s="56"/>
      <c r="L141" s="56"/>
      <c r="M141" s="56"/>
      <c r="N141" s="50"/>
    </row>
    <row r="142" spans="4:14" ht="12.75" customHeight="1">
      <c r="D142" s="9"/>
      <c r="E142" s="9"/>
      <c r="F142" s="51"/>
      <c r="N142" s="49"/>
    </row>
    <row r="143" spans="4:14" ht="18.75">
      <c r="D143" s="288"/>
      <c r="E143" s="288"/>
      <c r="F143" s="288"/>
      <c r="M143" s="240"/>
      <c r="N143" s="240"/>
    </row>
    <row r="144" spans="4:14" ht="15.75">
      <c r="D144" s="9"/>
      <c r="E144" s="9"/>
      <c r="F144" s="51"/>
      <c r="N144" s="49"/>
    </row>
    <row r="145" spans="4:14" ht="42" customHeight="1">
      <c r="D145" s="288"/>
      <c r="E145" s="288"/>
      <c r="F145" s="288"/>
      <c r="N145" s="50"/>
    </row>
    <row r="146" spans="4:14" ht="15.75">
      <c r="D146" s="9"/>
      <c r="E146" s="9"/>
      <c r="F146" s="51"/>
      <c r="N146" s="49"/>
    </row>
    <row r="147" spans="4:14" ht="40.5" customHeight="1">
      <c r="D147" s="288"/>
      <c r="E147" s="288"/>
      <c r="F147" s="288"/>
      <c r="N147" s="50"/>
    </row>
    <row r="148" spans="4:14" ht="15.75">
      <c r="D148" s="9"/>
      <c r="E148" s="9"/>
      <c r="F148" s="51"/>
      <c r="N148" s="49"/>
    </row>
    <row r="149" spans="4:14" ht="31.5" customHeight="1">
      <c r="D149" s="288"/>
      <c r="E149" s="288"/>
      <c r="F149" s="288"/>
      <c r="N149" s="50"/>
    </row>
  </sheetData>
  <sheetProtection/>
  <mergeCells count="111">
    <mergeCell ref="B111:B124"/>
    <mergeCell ref="B126:B132"/>
    <mergeCell ref="B134:B135"/>
    <mergeCell ref="B89:B90"/>
    <mergeCell ref="B92:B95"/>
    <mergeCell ref="B97:B109"/>
    <mergeCell ref="B58:B62"/>
    <mergeCell ref="B64:B69"/>
    <mergeCell ref="B71:B78"/>
    <mergeCell ref="B80:B87"/>
    <mergeCell ref="G21:G22"/>
    <mergeCell ref="G28:G29"/>
    <mergeCell ref="B7:B32"/>
    <mergeCell ref="B34:B56"/>
    <mergeCell ref="F7:F8"/>
    <mergeCell ref="F9:F10"/>
    <mergeCell ref="F11:F12"/>
    <mergeCell ref="F13:F14"/>
    <mergeCell ref="F28:F29"/>
    <mergeCell ref="O28:O29"/>
    <mergeCell ref="O13:O14"/>
    <mergeCell ref="A21:A22"/>
    <mergeCell ref="D21:D22"/>
    <mergeCell ref="E21:E22"/>
    <mergeCell ref="F21:F22"/>
    <mergeCell ref="A7:A12"/>
    <mergeCell ref="D141:F141"/>
    <mergeCell ref="D143:F143"/>
    <mergeCell ref="C7:C32"/>
    <mergeCell ref="D7:D12"/>
    <mergeCell ref="E7:E12"/>
    <mergeCell ref="A13:A14"/>
    <mergeCell ref="D13:D14"/>
    <mergeCell ref="E13:E14"/>
    <mergeCell ref="D28:D29"/>
    <mergeCell ref="E28:E29"/>
    <mergeCell ref="C89:C90"/>
    <mergeCell ref="H100:H109"/>
    <mergeCell ref="O100:O109"/>
    <mergeCell ref="C97:C109"/>
    <mergeCell ref="C111:C124"/>
    <mergeCell ref="D149:F149"/>
    <mergeCell ref="C137:G137"/>
    <mergeCell ref="D139:F139"/>
    <mergeCell ref="D145:F145"/>
    <mergeCell ref="D147:F147"/>
    <mergeCell ref="E84:E85"/>
    <mergeCell ref="G100:G109"/>
    <mergeCell ref="F104:F105"/>
    <mergeCell ref="D100:D109"/>
    <mergeCell ref="G111:G112"/>
    <mergeCell ref="H111:H112"/>
    <mergeCell ref="F4:F5"/>
    <mergeCell ref="G4:H4"/>
    <mergeCell ref="B4:B5"/>
    <mergeCell ref="C4:C5"/>
    <mergeCell ref="C126:C132"/>
    <mergeCell ref="C34:C56"/>
    <mergeCell ref="E75:E78"/>
    <mergeCell ref="F84:F85"/>
    <mergeCell ref="G84:G85"/>
    <mergeCell ref="C80:C87"/>
    <mergeCell ref="F111:F112"/>
    <mergeCell ref="F100:F101"/>
    <mergeCell ref="F102:F103"/>
    <mergeCell ref="F106:F107"/>
    <mergeCell ref="F108:F109"/>
    <mergeCell ref="E128:E131"/>
    <mergeCell ref="F130:F131"/>
    <mergeCell ref="E100:E109"/>
    <mergeCell ref="E111:E112"/>
    <mergeCell ref="A49:A50"/>
    <mergeCell ref="A84:A85"/>
    <mergeCell ref="A100:A109"/>
    <mergeCell ref="A111:A112"/>
    <mergeCell ref="C58:C62"/>
    <mergeCell ref="D75:D78"/>
    <mergeCell ref="D84:D85"/>
    <mergeCell ref="D49:D50"/>
    <mergeCell ref="C71:C78"/>
    <mergeCell ref="C92:C95"/>
    <mergeCell ref="D128:D131"/>
    <mergeCell ref="D111:D112"/>
    <mergeCell ref="G130:G131"/>
    <mergeCell ref="H130:H131"/>
    <mergeCell ref="O130:O131"/>
    <mergeCell ref="O128:O129"/>
    <mergeCell ref="F128:F129"/>
    <mergeCell ref="G128:G129"/>
    <mergeCell ref="H128:H129"/>
    <mergeCell ref="O111:O112"/>
    <mergeCell ref="O84:O85"/>
    <mergeCell ref="D4:D5"/>
    <mergeCell ref="G6:H6"/>
    <mergeCell ref="A128:A131"/>
    <mergeCell ref="M143:N143"/>
    <mergeCell ref="C134:C135"/>
    <mergeCell ref="C64:C69"/>
    <mergeCell ref="E49:E50"/>
    <mergeCell ref="H84:H85"/>
    <mergeCell ref="I4:N4"/>
    <mergeCell ref="N1:O1"/>
    <mergeCell ref="A3:O3"/>
    <mergeCell ref="H75:H78"/>
    <mergeCell ref="F77:F78"/>
    <mergeCell ref="O75:O78"/>
    <mergeCell ref="G75:G78"/>
    <mergeCell ref="I6:N6"/>
    <mergeCell ref="F75:F76"/>
    <mergeCell ref="A4:A5"/>
    <mergeCell ref="A75:A78"/>
  </mergeCells>
  <printOptions/>
  <pageMargins left="0.5905511811023623" right="0.3937007874015748" top="0.3937007874015748" bottom="0.3937007874015748"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S121"/>
  <sheetViews>
    <sheetView zoomScale="85" zoomScaleNormal="85" zoomScalePageLayoutView="0" workbookViewId="0" topLeftCell="A1">
      <pane xSplit="4" ySplit="4" topLeftCell="E5" activePane="bottomRight" state="frozen"/>
      <selection pane="topLeft" activeCell="A1" sqref="A1"/>
      <selection pane="topRight" activeCell="D1" sqref="D1"/>
      <selection pane="bottomLeft" activeCell="A5" sqref="A5"/>
      <selection pane="bottomRight" activeCell="A1" sqref="A1:IV16384"/>
    </sheetView>
  </sheetViews>
  <sheetFormatPr defaultColWidth="9.140625" defaultRowHeight="12.75"/>
  <cols>
    <col min="1" max="1" width="4.28125" style="42" customWidth="1"/>
    <col min="2" max="2" width="4.57421875" style="42" customWidth="1"/>
    <col min="3" max="3" width="19.140625" style="58" customWidth="1"/>
    <col min="4" max="4" width="22.8515625" style="52" customWidth="1"/>
    <col min="5" max="5" width="29.00390625" style="52" customWidth="1"/>
    <col min="6" max="6" width="21.00390625" style="52" hidden="1" customWidth="1"/>
    <col min="7" max="7" width="25.28125" style="42" customWidth="1"/>
    <col min="8" max="8" width="30.57421875" style="42" customWidth="1"/>
    <col min="9" max="9" width="14.28125" style="2" customWidth="1"/>
    <col min="10" max="10" width="14.421875" style="2" customWidth="1"/>
    <col min="11" max="11" width="12.421875" style="2" customWidth="1"/>
    <col min="12" max="15" width="11.140625" style="2" customWidth="1"/>
    <col min="16" max="16" width="18.421875" style="2" customWidth="1"/>
    <col min="17" max="17" width="18.00390625" style="2" customWidth="1"/>
    <col min="18" max="18" width="7.421875" style="43" customWidth="1"/>
    <col min="19" max="16384" width="9.140625" style="2" customWidth="1"/>
  </cols>
  <sheetData>
    <row r="1" spans="17:18" ht="12.75">
      <c r="Q1" s="316" t="s">
        <v>90</v>
      </c>
      <c r="R1" s="316"/>
    </row>
    <row r="2" spans="2:17" ht="27.75" customHeight="1" thickBot="1">
      <c r="B2" s="313" t="s">
        <v>74</v>
      </c>
      <c r="C2" s="313"/>
      <c r="D2" s="313"/>
      <c r="E2" s="313"/>
      <c r="F2" s="313"/>
      <c r="G2" s="313"/>
      <c r="H2" s="313"/>
      <c r="I2" s="313"/>
      <c r="J2" s="313"/>
      <c r="K2" s="313"/>
      <c r="L2" s="313"/>
      <c r="M2" s="313"/>
      <c r="N2" s="313"/>
      <c r="O2" s="313"/>
      <c r="P2" s="313"/>
      <c r="Q2" s="313"/>
    </row>
    <row r="3" spans="1:18" s="5" customFormat="1" ht="72" customHeight="1">
      <c r="A3" s="259" t="s">
        <v>224</v>
      </c>
      <c r="B3" s="269" t="s">
        <v>39</v>
      </c>
      <c r="C3" s="278" t="s">
        <v>91</v>
      </c>
      <c r="D3" s="237" t="s">
        <v>221</v>
      </c>
      <c r="E3" s="237" t="s">
        <v>167</v>
      </c>
      <c r="F3" s="123" t="s">
        <v>30</v>
      </c>
      <c r="G3" s="269" t="s">
        <v>225</v>
      </c>
      <c r="H3" s="269" t="s">
        <v>222</v>
      </c>
      <c r="I3" s="246" t="s">
        <v>147</v>
      </c>
      <c r="J3" s="248"/>
      <c r="K3" s="246" t="s">
        <v>227</v>
      </c>
      <c r="L3" s="247"/>
      <c r="M3" s="247"/>
      <c r="N3" s="247"/>
      <c r="O3" s="247"/>
      <c r="P3" s="248"/>
      <c r="Q3" s="68" t="s">
        <v>223</v>
      </c>
      <c r="R3" s="92" t="s">
        <v>114</v>
      </c>
    </row>
    <row r="4" spans="1:18" s="5" customFormat="1" ht="32.25" customHeight="1">
      <c r="A4" s="260"/>
      <c r="B4" s="255"/>
      <c r="C4" s="279"/>
      <c r="D4" s="238"/>
      <c r="E4" s="238"/>
      <c r="F4" s="124"/>
      <c r="G4" s="255"/>
      <c r="H4" s="255"/>
      <c r="I4" s="1" t="s">
        <v>106</v>
      </c>
      <c r="J4" s="1" t="s">
        <v>107</v>
      </c>
      <c r="K4" s="1" t="s">
        <v>109</v>
      </c>
      <c r="L4" s="1" t="s">
        <v>110</v>
      </c>
      <c r="M4" s="1" t="s">
        <v>111</v>
      </c>
      <c r="N4" s="1" t="s">
        <v>116</v>
      </c>
      <c r="O4" s="1" t="s">
        <v>239</v>
      </c>
      <c r="P4" s="1" t="s">
        <v>108</v>
      </c>
      <c r="Q4" s="1"/>
      <c r="R4" s="60"/>
    </row>
    <row r="5" spans="1:18" s="5" customFormat="1" ht="12" customHeight="1">
      <c r="A5" s="86">
        <v>1</v>
      </c>
      <c r="B5" s="137" t="s">
        <v>40</v>
      </c>
      <c r="C5" s="127">
        <v>2</v>
      </c>
      <c r="D5" s="13">
        <v>3</v>
      </c>
      <c r="E5" s="13" t="s">
        <v>220</v>
      </c>
      <c r="F5" s="13"/>
      <c r="G5" s="3">
        <v>4</v>
      </c>
      <c r="H5" s="3">
        <v>5</v>
      </c>
      <c r="I5" s="233">
        <v>6</v>
      </c>
      <c r="J5" s="235"/>
      <c r="K5" s="233">
        <v>7</v>
      </c>
      <c r="L5" s="234"/>
      <c r="M5" s="234"/>
      <c r="N5" s="234"/>
      <c r="O5" s="234"/>
      <c r="P5" s="235"/>
      <c r="Q5" s="3">
        <v>8</v>
      </c>
      <c r="R5" s="122">
        <v>9</v>
      </c>
    </row>
    <row r="6" spans="1:18" s="5" customFormat="1" ht="92.25" customHeight="1">
      <c r="A6" s="86">
        <v>1</v>
      </c>
      <c r="B6" s="8">
        <v>7</v>
      </c>
      <c r="C6" s="292" t="s">
        <v>146</v>
      </c>
      <c r="D6" s="12" t="s">
        <v>149</v>
      </c>
      <c r="E6" s="12" t="s">
        <v>169</v>
      </c>
      <c r="F6" s="12"/>
      <c r="G6" s="12" t="s">
        <v>153</v>
      </c>
      <c r="H6" s="1" t="s">
        <v>151</v>
      </c>
      <c r="I6" s="20">
        <v>2014</v>
      </c>
      <c r="J6" s="11">
        <v>550</v>
      </c>
      <c r="K6" s="11">
        <v>550</v>
      </c>
      <c r="L6" s="16"/>
      <c r="M6" s="16"/>
      <c r="N6" s="16"/>
      <c r="O6" s="16"/>
      <c r="P6" s="1" t="s">
        <v>263</v>
      </c>
      <c r="Q6" s="1" t="s">
        <v>164</v>
      </c>
      <c r="R6" s="60" t="s">
        <v>235</v>
      </c>
    </row>
    <row r="7" spans="1:18" s="134" customFormat="1" ht="63" customHeight="1">
      <c r="A7" s="86">
        <v>2</v>
      </c>
      <c r="B7" s="8">
        <v>8</v>
      </c>
      <c r="C7" s="266"/>
      <c r="D7" s="12" t="s">
        <v>34</v>
      </c>
      <c r="E7" s="12" t="s">
        <v>140</v>
      </c>
      <c r="F7" s="12"/>
      <c r="G7" s="12" t="s">
        <v>150</v>
      </c>
      <c r="H7" s="1" t="s">
        <v>152</v>
      </c>
      <c r="I7" s="20">
        <v>2014</v>
      </c>
      <c r="J7" s="11">
        <v>285</v>
      </c>
      <c r="K7" s="11">
        <v>285</v>
      </c>
      <c r="L7" s="16"/>
      <c r="M7" s="16"/>
      <c r="N7" s="16"/>
      <c r="O7" s="16"/>
      <c r="P7" s="1" t="s">
        <v>263</v>
      </c>
      <c r="Q7" s="1" t="s">
        <v>164</v>
      </c>
      <c r="R7" s="60" t="s">
        <v>235</v>
      </c>
    </row>
    <row r="8" spans="1:18" s="5" customFormat="1" ht="60.75" customHeight="1">
      <c r="A8" s="86">
        <v>3</v>
      </c>
      <c r="B8" s="8">
        <v>16</v>
      </c>
      <c r="C8" s="266"/>
      <c r="D8" s="12" t="s">
        <v>166</v>
      </c>
      <c r="E8" s="12" t="s">
        <v>168</v>
      </c>
      <c r="F8" s="12"/>
      <c r="G8" s="12"/>
      <c r="H8" s="12" t="s">
        <v>253</v>
      </c>
      <c r="I8" s="21">
        <v>2015</v>
      </c>
      <c r="J8" s="14">
        <v>580</v>
      </c>
      <c r="K8" s="14"/>
      <c r="L8" s="15">
        <v>580</v>
      </c>
      <c r="M8" s="15"/>
      <c r="N8" s="15"/>
      <c r="O8" s="15"/>
      <c r="P8" s="1" t="s">
        <v>263</v>
      </c>
      <c r="Q8" s="12" t="s">
        <v>165</v>
      </c>
      <c r="R8" s="61" t="s">
        <v>235</v>
      </c>
    </row>
    <row r="9" spans="1:18" s="134" customFormat="1" ht="107.25" customHeight="1">
      <c r="A9" s="86">
        <v>4</v>
      </c>
      <c r="B9" s="8">
        <v>17</v>
      </c>
      <c r="C9" s="266"/>
      <c r="D9" s="12" t="s">
        <v>35</v>
      </c>
      <c r="E9" s="12" t="s">
        <v>170</v>
      </c>
      <c r="F9" s="12"/>
      <c r="G9" s="10"/>
      <c r="H9" s="12" t="s">
        <v>253</v>
      </c>
      <c r="I9" s="21">
        <v>2015</v>
      </c>
      <c r="J9" s="14">
        <v>850</v>
      </c>
      <c r="K9" s="14"/>
      <c r="L9" s="15">
        <v>850</v>
      </c>
      <c r="M9" s="15"/>
      <c r="N9" s="15"/>
      <c r="O9" s="15"/>
      <c r="P9" s="1" t="s">
        <v>263</v>
      </c>
      <c r="Q9" s="12" t="s">
        <v>165</v>
      </c>
      <c r="R9" s="61" t="s">
        <v>235</v>
      </c>
    </row>
    <row r="10" spans="1:18" s="134" customFormat="1" ht="81.75" customHeight="1">
      <c r="A10" s="86">
        <v>5</v>
      </c>
      <c r="B10" s="8">
        <v>18</v>
      </c>
      <c r="C10" s="266"/>
      <c r="D10" s="12" t="s">
        <v>36</v>
      </c>
      <c r="E10" s="12" t="s">
        <v>171</v>
      </c>
      <c r="F10" s="12"/>
      <c r="G10" s="12"/>
      <c r="H10" s="12" t="s">
        <v>161</v>
      </c>
      <c r="I10" s="21" t="s">
        <v>148</v>
      </c>
      <c r="J10" s="14">
        <v>262.5</v>
      </c>
      <c r="K10" s="14"/>
      <c r="L10" s="15"/>
      <c r="M10" s="15">
        <v>262.5</v>
      </c>
      <c r="N10" s="15"/>
      <c r="O10" s="15"/>
      <c r="P10" s="1" t="s">
        <v>263</v>
      </c>
      <c r="Q10" s="12" t="s">
        <v>164</v>
      </c>
      <c r="R10" s="61" t="s">
        <v>235</v>
      </c>
    </row>
    <row r="11" spans="1:18" s="134" customFormat="1" ht="66" customHeight="1">
      <c r="A11" s="86">
        <v>6</v>
      </c>
      <c r="B11" s="8">
        <v>18</v>
      </c>
      <c r="C11" s="266"/>
      <c r="D11" s="12" t="s">
        <v>37</v>
      </c>
      <c r="E11" s="12" t="s">
        <v>171</v>
      </c>
      <c r="F11" s="12"/>
      <c r="G11" s="12"/>
      <c r="H11" s="12"/>
      <c r="I11" s="21" t="s">
        <v>241</v>
      </c>
      <c r="J11" s="14">
        <v>979</v>
      </c>
      <c r="K11" s="14"/>
      <c r="L11" s="15"/>
      <c r="M11" s="15"/>
      <c r="N11" s="15"/>
      <c r="O11" s="15">
        <v>979</v>
      </c>
      <c r="P11" s="12"/>
      <c r="Q11" s="12"/>
      <c r="R11" s="61"/>
    </row>
    <row r="12" spans="1:18" s="134" customFormat="1" ht="76.5" customHeight="1">
      <c r="A12" s="86">
        <v>7</v>
      </c>
      <c r="B12" s="8">
        <v>20</v>
      </c>
      <c r="C12" s="266"/>
      <c r="D12" s="12" t="s">
        <v>64</v>
      </c>
      <c r="E12" s="12" t="s">
        <v>172</v>
      </c>
      <c r="F12" s="12"/>
      <c r="G12" s="1"/>
      <c r="H12" s="1" t="s">
        <v>113</v>
      </c>
      <c r="I12" s="20">
        <v>2015</v>
      </c>
      <c r="J12" s="17">
        <v>210</v>
      </c>
      <c r="K12" s="17"/>
      <c r="L12" s="16">
        <v>210</v>
      </c>
      <c r="M12" s="16"/>
      <c r="N12" s="16"/>
      <c r="O12" s="16"/>
      <c r="P12" s="1" t="s">
        <v>263</v>
      </c>
      <c r="Q12" s="1" t="s">
        <v>165</v>
      </c>
      <c r="R12" s="61" t="s">
        <v>235</v>
      </c>
    </row>
    <row r="13" spans="1:18" s="5" customFormat="1" ht="60.75" customHeight="1">
      <c r="A13" s="86">
        <v>8</v>
      </c>
      <c r="B13" s="8">
        <v>23</v>
      </c>
      <c r="C13" s="266"/>
      <c r="D13" s="12" t="s">
        <v>38</v>
      </c>
      <c r="E13" s="12" t="s">
        <v>96</v>
      </c>
      <c r="F13" s="12"/>
      <c r="G13" s="1"/>
      <c r="H13" s="1" t="s">
        <v>115</v>
      </c>
      <c r="I13" s="20" t="s">
        <v>242</v>
      </c>
      <c r="J13" s="154">
        <f>270+1306.8</f>
        <v>1576.8</v>
      </c>
      <c r="K13" s="17">
        <v>270</v>
      </c>
      <c r="L13" s="10"/>
      <c r="M13" s="16"/>
      <c r="N13" s="16"/>
      <c r="O13" s="15">
        <v>1306.8</v>
      </c>
      <c r="P13" s="1" t="s">
        <v>263</v>
      </c>
      <c r="Q13" s="1" t="s">
        <v>164</v>
      </c>
      <c r="R13" s="61" t="s">
        <v>235</v>
      </c>
    </row>
    <row r="14" spans="1:18" s="5" customFormat="1" ht="52.5" customHeight="1">
      <c r="A14" s="86">
        <v>9</v>
      </c>
      <c r="B14" s="8">
        <v>26</v>
      </c>
      <c r="C14" s="266"/>
      <c r="D14" s="12" t="s">
        <v>118</v>
      </c>
      <c r="E14" s="12" t="s">
        <v>173</v>
      </c>
      <c r="F14" s="12"/>
      <c r="G14" s="1"/>
      <c r="H14" s="1" t="s">
        <v>119</v>
      </c>
      <c r="I14" s="20" t="s">
        <v>120</v>
      </c>
      <c r="J14" s="17">
        <v>130</v>
      </c>
      <c r="K14" s="17"/>
      <c r="L14" s="10"/>
      <c r="M14" s="16">
        <v>130</v>
      </c>
      <c r="N14" s="16"/>
      <c r="O14" s="16"/>
      <c r="P14" s="1" t="s">
        <v>263</v>
      </c>
      <c r="Q14" s="1" t="s">
        <v>112</v>
      </c>
      <c r="R14" s="61" t="s">
        <v>235</v>
      </c>
    </row>
    <row r="15" spans="1:18" s="5" customFormat="1" ht="105" customHeight="1">
      <c r="A15" s="86">
        <v>10</v>
      </c>
      <c r="B15" s="8">
        <v>29</v>
      </c>
      <c r="C15" s="266"/>
      <c r="D15" s="12" t="s">
        <v>97</v>
      </c>
      <c r="E15" s="12" t="s">
        <v>174</v>
      </c>
      <c r="F15" s="12"/>
      <c r="G15" s="1" t="s">
        <v>99</v>
      </c>
      <c r="H15" s="1" t="s">
        <v>102</v>
      </c>
      <c r="I15" s="20" t="s">
        <v>122</v>
      </c>
      <c r="J15" s="11">
        <v>175</v>
      </c>
      <c r="K15" s="11">
        <v>175</v>
      </c>
      <c r="L15" s="16"/>
      <c r="M15" s="16"/>
      <c r="N15" s="16"/>
      <c r="O15" s="16"/>
      <c r="P15" s="1" t="s">
        <v>263</v>
      </c>
      <c r="Q15" s="1" t="s">
        <v>98</v>
      </c>
      <c r="R15" s="61" t="s">
        <v>235</v>
      </c>
    </row>
    <row r="16" spans="1:18" s="5" customFormat="1" ht="39" customHeight="1">
      <c r="A16" s="86">
        <v>11</v>
      </c>
      <c r="B16" s="8">
        <v>31</v>
      </c>
      <c r="C16" s="266"/>
      <c r="D16" s="12" t="s">
        <v>228</v>
      </c>
      <c r="E16" s="12" t="s">
        <v>175</v>
      </c>
      <c r="F16" s="12"/>
      <c r="G16" s="1"/>
      <c r="H16" s="1" t="s">
        <v>121</v>
      </c>
      <c r="I16" s="20" t="s">
        <v>122</v>
      </c>
      <c r="J16" s="17">
        <v>3</v>
      </c>
      <c r="K16" s="17">
        <v>3</v>
      </c>
      <c r="L16" s="10"/>
      <c r="M16" s="16"/>
      <c r="N16" s="16"/>
      <c r="O16" s="16"/>
      <c r="P16" s="1" t="s">
        <v>263</v>
      </c>
      <c r="Q16" s="1" t="s">
        <v>164</v>
      </c>
      <c r="R16" s="61" t="s">
        <v>235</v>
      </c>
    </row>
    <row r="17" spans="1:18" s="5" customFormat="1" ht="60.75" customHeight="1">
      <c r="A17" s="86">
        <v>12</v>
      </c>
      <c r="B17" s="8">
        <v>33</v>
      </c>
      <c r="C17" s="266"/>
      <c r="D17" s="12" t="s">
        <v>229</v>
      </c>
      <c r="E17" s="12" t="s">
        <v>176</v>
      </c>
      <c r="F17" s="12"/>
      <c r="G17" s="12"/>
      <c r="H17" s="1" t="s">
        <v>231</v>
      </c>
      <c r="I17" s="20" t="s">
        <v>233</v>
      </c>
      <c r="J17" s="17">
        <v>290</v>
      </c>
      <c r="K17" s="17"/>
      <c r="L17" s="16">
        <v>290</v>
      </c>
      <c r="M17" s="16"/>
      <c r="N17" s="16"/>
      <c r="O17" s="16"/>
      <c r="P17" s="1" t="s">
        <v>263</v>
      </c>
      <c r="Q17" s="1" t="s">
        <v>165</v>
      </c>
      <c r="R17" s="61" t="s">
        <v>235</v>
      </c>
    </row>
    <row r="18" spans="1:18" s="5" customFormat="1" ht="46.5" customHeight="1">
      <c r="A18" s="86">
        <v>13</v>
      </c>
      <c r="B18" s="8">
        <v>34</v>
      </c>
      <c r="C18" s="266"/>
      <c r="D18" s="12" t="s">
        <v>230</v>
      </c>
      <c r="E18" s="12" t="s">
        <v>177</v>
      </c>
      <c r="F18" s="12"/>
      <c r="G18" s="1"/>
      <c r="H18" s="1" t="s">
        <v>232</v>
      </c>
      <c r="I18" s="20" t="s">
        <v>120</v>
      </c>
      <c r="J18" s="17">
        <v>300</v>
      </c>
      <c r="K18" s="17"/>
      <c r="L18" s="10"/>
      <c r="M18" s="16">
        <v>300</v>
      </c>
      <c r="N18" s="16"/>
      <c r="O18" s="16"/>
      <c r="P18" s="1" t="s">
        <v>263</v>
      </c>
      <c r="Q18" s="1" t="s">
        <v>112</v>
      </c>
      <c r="R18" s="61" t="s">
        <v>235</v>
      </c>
    </row>
    <row r="19" spans="1:18" s="5" customFormat="1" ht="63.75" customHeight="1">
      <c r="A19" s="86">
        <v>14</v>
      </c>
      <c r="B19" s="8">
        <v>39</v>
      </c>
      <c r="C19" s="266"/>
      <c r="D19" s="12" t="s">
        <v>4</v>
      </c>
      <c r="E19" s="12" t="s">
        <v>141</v>
      </c>
      <c r="F19" s="12"/>
      <c r="G19" s="1" t="s">
        <v>100</v>
      </c>
      <c r="H19" s="1" t="s">
        <v>103</v>
      </c>
      <c r="I19" s="20" t="s">
        <v>240</v>
      </c>
      <c r="J19" s="11">
        <v>325</v>
      </c>
      <c r="K19" s="11">
        <v>65</v>
      </c>
      <c r="L19" s="15">
        <v>65</v>
      </c>
      <c r="M19" s="15">
        <v>65</v>
      </c>
      <c r="N19" s="15">
        <v>65</v>
      </c>
      <c r="O19" s="15">
        <v>65</v>
      </c>
      <c r="P19" s="1" t="s">
        <v>263</v>
      </c>
      <c r="Q19" s="1" t="s">
        <v>240</v>
      </c>
      <c r="R19" s="61" t="s">
        <v>235</v>
      </c>
    </row>
    <row r="20" spans="1:18" s="126" customFormat="1" ht="54.75" customHeight="1">
      <c r="A20" s="86">
        <v>15</v>
      </c>
      <c r="B20" s="8">
        <v>43</v>
      </c>
      <c r="C20" s="266"/>
      <c r="D20" s="12" t="s">
        <v>94</v>
      </c>
      <c r="E20" s="12" t="s">
        <v>178</v>
      </c>
      <c r="F20" s="12" t="s">
        <v>94</v>
      </c>
      <c r="G20" s="1" t="s">
        <v>95</v>
      </c>
      <c r="H20" s="1" t="s">
        <v>69</v>
      </c>
      <c r="I20" s="25">
        <v>2014</v>
      </c>
      <c r="J20" s="155">
        <f>K20+L20+M20+N20+O20</f>
        <v>1000</v>
      </c>
      <c r="K20" s="155">
        <v>1000</v>
      </c>
      <c r="L20" s="155"/>
      <c r="M20" s="155"/>
      <c r="N20" s="155"/>
      <c r="O20" s="155"/>
      <c r="P20" s="25" t="s">
        <v>263</v>
      </c>
      <c r="Q20" s="25" t="s">
        <v>164</v>
      </c>
      <c r="R20" s="161" t="s">
        <v>127</v>
      </c>
    </row>
    <row r="21" spans="1:18" s="126" customFormat="1" ht="42.75" customHeight="1">
      <c r="A21" s="261">
        <v>16</v>
      </c>
      <c r="B21" s="315">
        <v>52</v>
      </c>
      <c r="C21" s="266"/>
      <c r="D21" s="225" t="s">
        <v>128</v>
      </c>
      <c r="E21" s="225" t="s">
        <v>179</v>
      </c>
      <c r="F21" s="225" t="s">
        <v>128</v>
      </c>
      <c r="G21" s="156"/>
      <c r="H21" s="25" t="s">
        <v>129</v>
      </c>
      <c r="I21" s="25">
        <v>2014</v>
      </c>
      <c r="J21" s="155">
        <f aca="true" t="shared" si="0" ref="J21:J26">K21+L21+M21+N21+O21</f>
        <v>20</v>
      </c>
      <c r="K21" s="155">
        <v>20</v>
      </c>
      <c r="L21" s="155"/>
      <c r="M21" s="155"/>
      <c r="N21" s="155"/>
      <c r="O21" s="155"/>
      <c r="P21" s="1" t="s">
        <v>263</v>
      </c>
      <c r="Q21" s="25" t="s">
        <v>164</v>
      </c>
      <c r="R21" s="161" t="s">
        <v>127</v>
      </c>
    </row>
    <row r="22" spans="1:18" s="126" customFormat="1" ht="42.75" customHeight="1">
      <c r="A22" s="264"/>
      <c r="B22" s="315"/>
      <c r="C22" s="266"/>
      <c r="D22" s="225"/>
      <c r="E22" s="225"/>
      <c r="F22" s="225"/>
      <c r="G22" s="156"/>
      <c r="H22" s="25" t="s">
        <v>130</v>
      </c>
      <c r="I22" s="25">
        <v>2014</v>
      </c>
      <c r="J22" s="155">
        <f t="shared" si="0"/>
        <v>14</v>
      </c>
      <c r="K22" s="155">
        <v>14</v>
      </c>
      <c r="L22" s="155"/>
      <c r="M22" s="155"/>
      <c r="N22" s="155"/>
      <c r="O22" s="155"/>
      <c r="P22" s="1" t="s">
        <v>263</v>
      </c>
      <c r="Q22" s="25" t="s">
        <v>164</v>
      </c>
      <c r="R22" s="161" t="s">
        <v>127</v>
      </c>
    </row>
    <row r="23" spans="1:18" s="126" customFormat="1" ht="74.25" customHeight="1">
      <c r="A23" s="86">
        <v>17</v>
      </c>
      <c r="B23" s="8">
        <v>53</v>
      </c>
      <c r="C23" s="266"/>
      <c r="D23" s="1" t="s">
        <v>131</v>
      </c>
      <c r="E23" s="1" t="s">
        <v>180</v>
      </c>
      <c r="F23" s="1" t="s">
        <v>131</v>
      </c>
      <c r="G23" s="25"/>
      <c r="H23" s="1" t="s">
        <v>132</v>
      </c>
      <c r="I23" s="25">
        <v>2017</v>
      </c>
      <c r="J23" s="155">
        <f t="shared" si="0"/>
        <v>30</v>
      </c>
      <c r="K23" s="155"/>
      <c r="L23" s="155"/>
      <c r="M23" s="155"/>
      <c r="N23" s="155">
        <v>30</v>
      </c>
      <c r="O23" s="155"/>
      <c r="P23" s="1" t="s">
        <v>263</v>
      </c>
      <c r="Q23" s="1" t="s">
        <v>226</v>
      </c>
      <c r="R23" s="161" t="s">
        <v>127</v>
      </c>
    </row>
    <row r="24" spans="1:18" s="126" customFormat="1" ht="72.75" customHeight="1">
      <c r="A24" s="86">
        <v>18</v>
      </c>
      <c r="B24" s="8">
        <v>54</v>
      </c>
      <c r="C24" s="266"/>
      <c r="D24" s="12" t="s">
        <v>139</v>
      </c>
      <c r="E24" s="12" t="s">
        <v>181</v>
      </c>
      <c r="F24" s="12" t="s">
        <v>139</v>
      </c>
      <c r="G24" s="12" t="s">
        <v>133</v>
      </c>
      <c r="H24" s="12" t="s">
        <v>134</v>
      </c>
      <c r="I24" s="44" t="s">
        <v>274</v>
      </c>
      <c r="J24" s="157">
        <f t="shared" si="0"/>
        <v>1000</v>
      </c>
      <c r="K24" s="158"/>
      <c r="L24" s="158"/>
      <c r="M24" s="158"/>
      <c r="N24" s="158">
        <v>500</v>
      </c>
      <c r="O24" s="158">
        <v>500</v>
      </c>
      <c r="P24" s="159"/>
      <c r="Q24" s="44" t="s">
        <v>274</v>
      </c>
      <c r="R24" s="161" t="s">
        <v>127</v>
      </c>
    </row>
    <row r="25" spans="1:18" s="126" customFormat="1" ht="69" customHeight="1">
      <c r="A25" s="86">
        <v>19</v>
      </c>
      <c r="B25" s="8">
        <v>55</v>
      </c>
      <c r="C25" s="266"/>
      <c r="D25" s="1" t="s">
        <v>182</v>
      </c>
      <c r="E25" s="1" t="s">
        <v>182</v>
      </c>
      <c r="F25" s="1" t="s">
        <v>182</v>
      </c>
      <c r="G25" s="1" t="s">
        <v>135</v>
      </c>
      <c r="H25" s="1" t="s">
        <v>136</v>
      </c>
      <c r="I25" s="25">
        <v>2017</v>
      </c>
      <c r="J25" s="155">
        <f t="shared" si="0"/>
        <v>100</v>
      </c>
      <c r="K25" s="27"/>
      <c r="L25" s="27"/>
      <c r="M25" s="27"/>
      <c r="N25" s="27">
        <v>100</v>
      </c>
      <c r="O25" s="27"/>
      <c r="P25" s="1" t="s">
        <v>263</v>
      </c>
      <c r="Q25" s="25" t="s">
        <v>226</v>
      </c>
      <c r="R25" s="161" t="s">
        <v>127</v>
      </c>
    </row>
    <row r="26" spans="1:18" s="126" customFormat="1" ht="66.75" customHeight="1">
      <c r="A26" s="86">
        <v>20</v>
      </c>
      <c r="B26" s="8">
        <v>56</v>
      </c>
      <c r="C26" s="266"/>
      <c r="D26" s="1" t="s">
        <v>82</v>
      </c>
      <c r="E26" s="1"/>
      <c r="F26" s="1" t="s">
        <v>82</v>
      </c>
      <c r="G26" s="1" t="s">
        <v>137</v>
      </c>
      <c r="H26" s="1" t="s">
        <v>138</v>
      </c>
      <c r="I26" s="25">
        <v>2016</v>
      </c>
      <c r="J26" s="155">
        <f t="shared" si="0"/>
        <v>150</v>
      </c>
      <c r="K26" s="27"/>
      <c r="L26" s="27"/>
      <c r="M26" s="27">
        <v>150</v>
      </c>
      <c r="N26" s="27"/>
      <c r="O26" s="27"/>
      <c r="P26" s="1" t="s">
        <v>263</v>
      </c>
      <c r="Q26" s="25" t="s">
        <v>112</v>
      </c>
      <c r="R26" s="161" t="s">
        <v>127</v>
      </c>
    </row>
    <row r="27" spans="1:18" s="5" customFormat="1" ht="102" customHeight="1">
      <c r="A27" s="86">
        <v>21</v>
      </c>
      <c r="B27" s="8">
        <v>60</v>
      </c>
      <c r="C27" s="266"/>
      <c r="D27" s="12" t="s">
        <v>238</v>
      </c>
      <c r="E27" s="12" t="s">
        <v>183</v>
      </c>
      <c r="F27" s="12"/>
      <c r="G27" s="1"/>
      <c r="H27" s="1" t="s">
        <v>5</v>
      </c>
      <c r="I27" s="20" t="s">
        <v>122</v>
      </c>
      <c r="J27" s="17">
        <v>40</v>
      </c>
      <c r="K27" s="17">
        <v>40</v>
      </c>
      <c r="L27" s="10"/>
      <c r="M27" s="16"/>
      <c r="N27" s="16"/>
      <c r="O27" s="16"/>
      <c r="P27" s="1" t="s">
        <v>263</v>
      </c>
      <c r="Q27" s="1" t="s">
        <v>164</v>
      </c>
      <c r="R27" s="61" t="s">
        <v>235</v>
      </c>
    </row>
    <row r="28" spans="1:18" s="126" customFormat="1" ht="70.5" customHeight="1" thickBot="1">
      <c r="A28" s="84">
        <v>22</v>
      </c>
      <c r="B28" s="149">
        <v>66</v>
      </c>
      <c r="C28" s="267"/>
      <c r="D28" s="13" t="s">
        <v>83</v>
      </c>
      <c r="E28" s="13" t="s">
        <v>24</v>
      </c>
      <c r="F28" s="13" t="s">
        <v>83</v>
      </c>
      <c r="G28" s="3"/>
      <c r="H28" s="3"/>
      <c r="I28" s="148"/>
      <c r="J28" s="30"/>
      <c r="K28" s="30"/>
      <c r="L28" s="18"/>
      <c r="M28" s="18"/>
      <c r="N28" s="18"/>
      <c r="O28" s="18"/>
      <c r="P28" s="3"/>
      <c r="Q28" s="3"/>
      <c r="R28" s="184" t="s">
        <v>123</v>
      </c>
    </row>
    <row r="29" spans="1:18" s="5" customFormat="1" ht="58.5" customHeight="1" thickBot="1">
      <c r="A29" s="118"/>
      <c r="B29" s="114"/>
      <c r="C29" s="120" t="s">
        <v>15</v>
      </c>
      <c r="D29" s="114"/>
      <c r="E29" s="114"/>
      <c r="F29" s="114"/>
      <c r="G29" s="114"/>
      <c r="H29" s="114"/>
      <c r="I29" s="128"/>
      <c r="J29" s="129">
        <f>K29+L29+M29+N29+O29</f>
        <v>8870.3</v>
      </c>
      <c r="K29" s="129">
        <f>SUM(K6:K28)</f>
        <v>2422</v>
      </c>
      <c r="L29" s="129">
        <f>SUM(L6:L28)</f>
        <v>1995</v>
      </c>
      <c r="M29" s="129">
        <f>SUM(M6:M28)</f>
        <v>907.5</v>
      </c>
      <c r="N29" s="129">
        <f>SUM(N6:N28)</f>
        <v>695</v>
      </c>
      <c r="O29" s="129">
        <f>SUM(O6:O28)</f>
        <v>2850.8</v>
      </c>
      <c r="P29" s="114"/>
      <c r="Q29" s="114"/>
      <c r="R29" s="130"/>
    </row>
    <row r="30" spans="1:18" s="134" customFormat="1" ht="160.5" customHeight="1">
      <c r="A30" s="85">
        <v>1</v>
      </c>
      <c r="B30" s="28">
        <v>3</v>
      </c>
      <c r="C30" s="241" t="s">
        <v>125</v>
      </c>
      <c r="D30" s="54" t="s">
        <v>184</v>
      </c>
      <c r="E30" s="54" t="s">
        <v>184</v>
      </c>
      <c r="F30" s="54"/>
      <c r="G30" s="68" t="s">
        <v>124</v>
      </c>
      <c r="H30" s="68" t="s">
        <v>243</v>
      </c>
      <c r="I30" s="69" t="s">
        <v>122</v>
      </c>
      <c r="J30" s="70">
        <v>1073</v>
      </c>
      <c r="K30" s="70">
        <v>1073</v>
      </c>
      <c r="L30" s="71"/>
      <c r="M30" s="71"/>
      <c r="N30" s="71"/>
      <c r="O30" s="71"/>
      <c r="P30" s="68" t="s">
        <v>263</v>
      </c>
      <c r="Q30" s="68" t="s">
        <v>164</v>
      </c>
      <c r="R30" s="72" t="s">
        <v>235</v>
      </c>
    </row>
    <row r="31" spans="1:18" s="134" customFormat="1" ht="77.25" customHeight="1">
      <c r="A31" s="86">
        <v>2</v>
      </c>
      <c r="B31" s="8">
        <v>5</v>
      </c>
      <c r="C31" s="266"/>
      <c r="D31" s="12" t="s">
        <v>187</v>
      </c>
      <c r="E31" s="12" t="s">
        <v>187</v>
      </c>
      <c r="F31" s="12"/>
      <c r="G31" s="1"/>
      <c r="H31" s="1" t="s">
        <v>244</v>
      </c>
      <c r="I31" s="20" t="s">
        <v>233</v>
      </c>
      <c r="J31" s="17">
        <v>320</v>
      </c>
      <c r="K31" s="17"/>
      <c r="L31" s="16">
        <v>320</v>
      </c>
      <c r="M31" s="19"/>
      <c r="N31" s="19"/>
      <c r="O31" s="19"/>
      <c r="P31" s="3" t="s">
        <v>263</v>
      </c>
      <c r="Q31" s="4" t="s">
        <v>165</v>
      </c>
      <c r="R31" s="61" t="s">
        <v>235</v>
      </c>
    </row>
    <row r="32" spans="1:18" s="5" customFormat="1" ht="48" customHeight="1">
      <c r="A32" s="86">
        <v>3</v>
      </c>
      <c r="B32" s="8">
        <v>10</v>
      </c>
      <c r="C32" s="266"/>
      <c r="D32" s="13" t="s">
        <v>245</v>
      </c>
      <c r="E32" s="13" t="s">
        <v>185</v>
      </c>
      <c r="F32" s="13"/>
      <c r="G32" s="3"/>
      <c r="H32" s="73" t="s">
        <v>246</v>
      </c>
      <c r="I32" s="20" t="s">
        <v>122</v>
      </c>
      <c r="J32" s="17">
        <v>495</v>
      </c>
      <c r="K32" s="17">
        <v>495</v>
      </c>
      <c r="L32" s="16"/>
      <c r="M32" s="19"/>
      <c r="N32" s="19"/>
      <c r="O32" s="19"/>
      <c r="P32" s="3" t="s">
        <v>263</v>
      </c>
      <c r="Q32" s="4" t="s">
        <v>164</v>
      </c>
      <c r="R32" s="61" t="s">
        <v>235</v>
      </c>
    </row>
    <row r="33" spans="1:18" s="5" customFormat="1" ht="93.75" customHeight="1">
      <c r="A33" s="86">
        <v>4</v>
      </c>
      <c r="B33" s="8">
        <v>11</v>
      </c>
      <c r="C33" s="266"/>
      <c r="D33" s="12" t="s">
        <v>105</v>
      </c>
      <c r="E33" s="12" t="s">
        <v>142</v>
      </c>
      <c r="F33" s="12"/>
      <c r="G33" s="1"/>
      <c r="H33" s="27" t="s">
        <v>104</v>
      </c>
      <c r="I33" s="20" t="s">
        <v>122</v>
      </c>
      <c r="J33" s="17">
        <v>58.8</v>
      </c>
      <c r="K33" s="17">
        <v>58.8</v>
      </c>
      <c r="L33" s="16"/>
      <c r="M33" s="19"/>
      <c r="N33" s="19"/>
      <c r="O33" s="19"/>
      <c r="P33" s="1" t="s">
        <v>263</v>
      </c>
      <c r="Q33" s="4" t="s">
        <v>164</v>
      </c>
      <c r="R33" s="61" t="s">
        <v>235</v>
      </c>
    </row>
    <row r="34" spans="1:18" s="5" customFormat="1" ht="95.25" customHeight="1" thickBot="1">
      <c r="A34" s="84">
        <v>5</v>
      </c>
      <c r="B34" s="135">
        <v>14</v>
      </c>
      <c r="C34" s="267"/>
      <c r="D34" s="55" t="s">
        <v>284</v>
      </c>
      <c r="E34" s="55" t="s">
        <v>186</v>
      </c>
      <c r="F34" s="55"/>
      <c r="G34" s="53"/>
      <c r="H34" s="53" t="s">
        <v>285</v>
      </c>
      <c r="I34" s="74" t="s">
        <v>122</v>
      </c>
      <c r="J34" s="62">
        <v>627</v>
      </c>
      <c r="K34" s="62">
        <v>627</v>
      </c>
      <c r="L34" s="63"/>
      <c r="M34" s="64"/>
      <c r="N34" s="64"/>
      <c r="O34" s="64"/>
      <c r="P34" s="65" t="s">
        <v>263</v>
      </c>
      <c r="Q34" s="53" t="s">
        <v>164</v>
      </c>
      <c r="R34" s="66" t="s">
        <v>235</v>
      </c>
    </row>
    <row r="35" spans="1:18" s="5" customFormat="1" ht="60.75" customHeight="1" thickBot="1">
      <c r="A35" s="118"/>
      <c r="B35" s="136"/>
      <c r="C35" s="103" t="s">
        <v>29</v>
      </c>
      <c r="D35" s="105"/>
      <c r="E35" s="105"/>
      <c r="F35" s="105"/>
      <c r="G35" s="105"/>
      <c r="H35" s="105"/>
      <c r="I35" s="106"/>
      <c r="J35" s="101">
        <f>K35+L35+M35+N35+O35</f>
        <v>2573.8</v>
      </c>
      <c r="K35" s="101">
        <f>SUM(K30:K34)</f>
        <v>2253.8</v>
      </c>
      <c r="L35" s="101">
        <f>SUM(L30:L34)</f>
        <v>320</v>
      </c>
      <c r="M35" s="101">
        <f>SUM(M30:M34)</f>
        <v>0</v>
      </c>
      <c r="N35" s="101">
        <f>SUM(N30:N34)</f>
        <v>0</v>
      </c>
      <c r="O35" s="101">
        <f>SUM(O30:O34)</f>
        <v>0</v>
      </c>
      <c r="P35" s="105"/>
      <c r="Q35" s="105"/>
      <c r="R35" s="107"/>
    </row>
    <row r="36" spans="1:18" s="126" customFormat="1" ht="57" customHeight="1">
      <c r="A36" s="85">
        <v>1</v>
      </c>
      <c r="B36" s="28">
        <v>1</v>
      </c>
      <c r="C36" s="241" t="s">
        <v>286</v>
      </c>
      <c r="D36" s="67" t="s">
        <v>85</v>
      </c>
      <c r="E36" s="67" t="s">
        <v>188</v>
      </c>
      <c r="F36" s="67" t="s">
        <v>85</v>
      </c>
      <c r="G36" s="160"/>
      <c r="H36" s="68" t="s">
        <v>69</v>
      </c>
      <c r="I36" s="160">
        <v>2018</v>
      </c>
      <c r="J36" s="75">
        <f>M36+N36+O36+K36+L36</f>
        <v>1000</v>
      </c>
      <c r="K36" s="160"/>
      <c r="L36" s="160"/>
      <c r="M36" s="75"/>
      <c r="N36" s="75"/>
      <c r="O36" s="75">
        <v>1000</v>
      </c>
      <c r="P36" s="160" t="s">
        <v>263</v>
      </c>
      <c r="Q36" s="160" t="s">
        <v>261</v>
      </c>
      <c r="R36" s="92" t="s">
        <v>127</v>
      </c>
    </row>
    <row r="37" spans="1:18" s="126" customFormat="1" ht="59.25" customHeight="1">
      <c r="A37" s="86">
        <v>2</v>
      </c>
      <c r="B37" s="8">
        <v>2</v>
      </c>
      <c r="C37" s="243"/>
      <c r="D37" s="1" t="s">
        <v>84</v>
      </c>
      <c r="E37" s="1" t="s">
        <v>70</v>
      </c>
      <c r="F37" s="1" t="s">
        <v>84</v>
      </c>
      <c r="G37" s="1" t="s">
        <v>133</v>
      </c>
      <c r="H37" s="1" t="s">
        <v>67</v>
      </c>
      <c r="I37" s="25" t="s">
        <v>265</v>
      </c>
      <c r="J37" s="155">
        <f>M37+N37+O37+K37+L37</f>
        <v>9000</v>
      </c>
      <c r="K37" s="27"/>
      <c r="L37" s="27"/>
      <c r="M37" s="17">
        <v>3000</v>
      </c>
      <c r="N37" s="17">
        <v>3000</v>
      </c>
      <c r="O37" s="17">
        <v>3000</v>
      </c>
      <c r="P37" s="3" t="s">
        <v>263</v>
      </c>
      <c r="Q37" s="25" t="s">
        <v>68</v>
      </c>
      <c r="R37" s="161" t="s">
        <v>127</v>
      </c>
    </row>
    <row r="38" spans="1:18" s="126" customFormat="1" ht="65.25" customHeight="1">
      <c r="A38" s="86">
        <v>3</v>
      </c>
      <c r="B38" s="8">
        <v>3</v>
      </c>
      <c r="C38" s="243"/>
      <c r="D38" s="162" t="s">
        <v>71</v>
      </c>
      <c r="E38" s="162" t="s">
        <v>189</v>
      </c>
      <c r="F38" s="162" t="s">
        <v>71</v>
      </c>
      <c r="G38" s="163"/>
      <c r="H38" s="164" t="s">
        <v>72</v>
      </c>
      <c r="I38" s="163"/>
      <c r="J38" s="163"/>
      <c r="K38" s="163"/>
      <c r="L38" s="163"/>
      <c r="M38" s="163"/>
      <c r="N38" s="163"/>
      <c r="O38" s="163"/>
      <c r="P38" s="164" t="s">
        <v>73</v>
      </c>
      <c r="Q38" s="163"/>
      <c r="R38" s="161" t="s">
        <v>127</v>
      </c>
    </row>
    <row r="39" spans="1:18" s="5" customFormat="1" ht="57.75" customHeight="1">
      <c r="A39" s="86">
        <v>4</v>
      </c>
      <c r="B39" s="8">
        <v>5</v>
      </c>
      <c r="C39" s="243"/>
      <c r="D39" s="12" t="s">
        <v>287</v>
      </c>
      <c r="E39" s="12" t="s">
        <v>190</v>
      </c>
      <c r="F39" s="12"/>
      <c r="G39" s="1"/>
      <c r="H39" s="1" t="s">
        <v>9</v>
      </c>
      <c r="I39" s="22" t="s">
        <v>233</v>
      </c>
      <c r="J39" s="17">
        <v>485</v>
      </c>
      <c r="K39" s="17">
        <v>485</v>
      </c>
      <c r="L39" s="16"/>
      <c r="M39" s="19"/>
      <c r="N39" s="19"/>
      <c r="O39" s="19"/>
      <c r="P39" s="3" t="s">
        <v>263</v>
      </c>
      <c r="Q39" s="4" t="s">
        <v>164</v>
      </c>
      <c r="R39" s="61" t="s">
        <v>235</v>
      </c>
    </row>
    <row r="40" spans="1:18" s="134" customFormat="1" ht="54.75" customHeight="1">
      <c r="A40" s="95">
        <v>5</v>
      </c>
      <c r="B40" s="149">
        <v>6</v>
      </c>
      <c r="C40" s="243"/>
      <c r="D40" s="13" t="s">
        <v>41</v>
      </c>
      <c r="E40" s="13" t="s">
        <v>25</v>
      </c>
      <c r="F40" s="13"/>
      <c r="G40" s="1" t="s">
        <v>158</v>
      </c>
      <c r="H40" s="3" t="s">
        <v>65</v>
      </c>
      <c r="I40" s="137" t="s">
        <v>122</v>
      </c>
      <c r="J40" s="150">
        <v>4262.7</v>
      </c>
      <c r="K40" s="150">
        <v>4262.7</v>
      </c>
      <c r="L40" s="18"/>
      <c r="M40" s="37"/>
      <c r="N40" s="37"/>
      <c r="O40" s="37"/>
      <c r="P40" s="3"/>
      <c r="Q40" s="7"/>
      <c r="R40" s="96"/>
    </row>
    <row r="41" spans="1:18" s="126" customFormat="1" ht="61.5" customHeight="1" thickBot="1">
      <c r="A41" s="84">
        <v>6</v>
      </c>
      <c r="B41" s="135">
        <v>7</v>
      </c>
      <c r="C41" s="244"/>
      <c r="D41" s="65" t="s">
        <v>31</v>
      </c>
      <c r="E41" s="65" t="s">
        <v>191</v>
      </c>
      <c r="F41" s="65" t="s">
        <v>31</v>
      </c>
      <c r="G41" s="65" t="s">
        <v>133</v>
      </c>
      <c r="H41" s="65" t="s">
        <v>67</v>
      </c>
      <c r="I41" s="76" t="s">
        <v>265</v>
      </c>
      <c r="J41" s="77">
        <f>M41+N41+O41</f>
        <v>3000</v>
      </c>
      <c r="K41" s="62"/>
      <c r="L41" s="62"/>
      <c r="M41" s="62">
        <v>1000</v>
      </c>
      <c r="N41" s="62">
        <v>1000</v>
      </c>
      <c r="O41" s="62">
        <v>1000</v>
      </c>
      <c r="P41" s="65" t="s">
        <v>263</v>
      </c>
      <c r="Q41" s="76" t="s">
        <v>68</v>
      </c>
      <c r="R41" s="93" t="s">
        <v>127</v>
      </c>
    </row>
    <row r="42" spans="1:18" s="5" customFormat="1" ht="65.25" customHeight="1" thickBot="1">
      <c r="A42" s="118"/>
      <c r="B42" s="114"/>
      <c r="C42" s="111" t="s">
        <v>16</v>
      </c>
      <c r="D42" s="98"/>
      <c r="E42" s="98"/>
      <c r="F42" s="98"/>
      <c r="G42" s="98"/>
      <c r="H42" s="98"/>
      <c r="I42" s="108"/>
      <c r="J42" s="102">
        <f>K42+L42+M42+N42+O42</f>
        <v>17747.7</v>
      </c>
      <c r="K42" s="101">
        <f>SUM(K36:K41)</f>
        <v>4747.7</v>
      </c>
      <c r="L42" s="101">
        <f>SUM(L36:L41)</f>
        <v>0</v>
      </c>
      <c r="M42" s="101">
        <f>SUM(M36:M41)</f>
        <v>4000</v>
      </c>
      <c r="N42" s="101">
        <f>SUM(N36:N41)</f>
        <v>4000</v>
      </c>
      <c r="O42" s="101">
        <f>SUM(O36:O41)</f>
        <v>5000</v>
      </c>
      <c r="P42" s="98"/>
      <c r="Q42" s="109"/>
      <c r="R42" s="110"/>
    </row>
    <row r="43" spans="1:18" s="5" customFormat="1" ht="45.75" customHeight="1">
      <c r="A43" s="85">
        <v>1</v>
      </c>
      <c r="B43" s="28">
        <v>1</v>
      </c>
      <c r="C43" s="241" t="s">
        <v>288</v>
      </c>
      <c r="D43" s="67" t="s">
        <v>289</v>
      </c>
      <c r="E43" s="67" t="s">
        <v>192</v>
      </c>
      <c r="F43" s="67"/>
      <c r="G43" s="68"/>
      <c r="H43" s="68" t="s">
        <v>290</v>
      </c>
      <c r="I43" s="78" t="s">
        <v>233</v>
      </c>
      <c r="J43" s="70">
        <v>160</v>
      </c>
      <c r="K43" s="70"/>
      <c r="L43" s="71">
        <v>160</v>
      </c>
      <c r="M43" s="71"/>
      <c r="N43" s="75"/>
      <c r="O43" s="71"/>
      <c r="P43" s="59" t="s">
        <v>263</v>
      </c>
      <c r="Q43" s="68" t="s">
        <v>165</v>
      </c>
      <c r="R43" s="72" t="s">
        <v>235</v>
      </c>
    </row>
    <row r="44" spans="1:18" s="5" customFormat="1" ht="63.75" customHeight="1">
      <c r="A44" s="86">
        <v>2</v>
      </c>
      <c r="B44" s="8">
        <v>4</v>
      </c>
      <c r="C44" s="266"/>
      <c r="D44" s="12" t="s">
        <v>247</v>
      </c>
      <c r="E44" s="12" t="s">
        <v>193</v>
      </c>
      <c r="F44" s="12"/>
      <c r="G44" s="1" t="s">
        <v>162</v>
      </c>
      <c r="H44" s="1" t="s">
        <v>248</v>
      </c>
      <c r="I44" s="22" t="s">
        <v>117</v>
      </c>
      <c r="J44" s="17">
        <v>330</v>
      </c>
      <c r="K44" s="17"/>
      <c r="L44" s="16"/>
      <c r="M44" s="19"/>
      <c r="N44" s="23">
        <v>330</v>
      </c>
      <c r="O44" s="19"/>
      <c r="P44" s="3" t="s">
        <v>263</v>
      </c>
      <c r="Q44" s="4" t="s">
        <v>226</v>
      </c>
      <c r="R44" s="61" t="s">
        <v>235</v>
      </c>
    </row>
    <row r="45" spans="1:18" s="5" customFormat="1" ht="39.75" customHeight="1">
      <c r="A45" s="86">
        <v>3</v>
      </c>
      <c r="B45" s="8">
        <v>5</v>
      </c>
      <c r="C45" s="266"/>
      <c r="D45" s="12" t="s">
        <v>291</v>
      </c>
      <c r="E45" s="12" t="s">
        <v>193</v>
      </c>
      <c r="F45" s="12"/>
      <c r="G45" s="1"/>
      <c r="H45" s="1" t="s">
        <v>292</v>
      </c>
      <c r="I45" s="22" t="s">
        <v>233</v>
      </c>
      <c r="J45" s="17">
        <v>450</v>
      </c>
      <c r="K45" s="17"/>
      <c r="L45" s="16">
        <v>450</v>
      </c>
      <c r="M45" s="19"/>
      <c r="N45" s="23"/>
      <c r="O45" s="19"/>
      <c r="P45" s="3" t="s">
        <v>263</v>
      </c>
      <c r="Q45" s="4" t="s">
        <v>165</v>
      </c>
      <c r="R45" s="61" t="s">
        <v>235</v>
      </c>
    </row>
    <row r="46" spans="1:18" s="5" customFormat="1" ht="56.25" customHeight="1">
      <c r="A46" s="86">
        <v>4</v>
      </c>
      <c r="B46" s="8">
        <v>7</v>
      </c>
      <c r="C46" s="266"/>
      <c r="D46" s="13" t="s">
        <v>298</v>
      </c>
      <c r="E46" s="13" t="s">
        <v>194</v>
      </c>
      <c r="F46" s="13"/>
      <c r="G46" s="1"/>
      <c r="H46" s="1" t="s">
        <v>299</v>
      </c>
      <c r="I46" s="20" t="s">
        <v>120</v>
      </c>
      <c r="J46" s="17">
        <v>630</v>
      </c>
      <c r="K46" s="17"/>
      <c r="L46" s="16"/>
      <c r="M46" s="19">
        <v>630</v>
      </c>
      <c r="N46" s="23"/>
      <c r="O46" s="19"/>
      <c r="P46" s="1" t="s">
        <v>263</v>
      </c>
      <c r="Q46" s="4" t="s">
        <v>112</v>
      </c>
      <c r="R46" s="61" t="s">
        <v>235</v>
      </c>
    </row>
    <row r="47" spans="1:18" s="5" customFormat="1" ht="34.5" customHeight="1">
      <c r="A47" s="261">
        <v>5</v>
      </c>
      <c r="B47" s="235">
        <v>8</v>
      </c>
      <c r="C47" s="266"/>
      <c r="D47" s="251" t="s">
        <v>272</v>
      </c>
      <c r="E47" s="251" t="s">
        <v>195</v>
      </c>
      <c r="F47" s="251"/>
      <c r="G47" s="249" t="s">
        <v>273</v>
      </c>
      <c r="H47" s="249" t="s">
        <v>273</v>
      </c>
      <c r="I47" s="230" t="s">
        <v>274</v>
      </c>
      <c r="J47" s="222">
        <v>3400</v>
      </c>
      <c r="K47" s="30"/>
      <c r="L47" s="18"/>
      <c r="M47" s="37"/>
      <c r="N47" s="38"/>
      <c r="O47" s="37">
        <v>1500</v>
      </c>
      <c r="P47" s="36" t="s">
        <v>262</v>
      </c>
      <c r="Q47" s="249" t="s">
        <v>261</v>
      </c>
      <c r="R47" s="295" t="s">
        <v>234</v>
      </c>
    </row>
    <row r="48" spans="1:18" s="5" customFormat="1" ht="24.75" customHeight="1">
      <c r="A48" s="262"/>
      <c r="B48" s="307"/>
      <c r="C48" s="266"/>
      <c r="D48" s="252"/>
      <c r="E48" s="252"/>
      <c r="F48" s="252"/>
      <c r="G48" s="250"/>
      <c r="H48" s="250"/>
      <c r="I48" s="231"/>
      <c r="J48" s="223"/>
      <c r="K48" s="33"/>
      <c r="L48" s="31"/>
      <c r="M48" s="31"/>
      <c r="N48" s="39"/>
      <c r="O48" s="31">
        <v>200</v>
      </c>
      <c r="P48" s="33" t="s">
        <v>263</v>
      </c>
      <c r="Q48" s="250"/>
      <c r="R48" s="309"/>
    </row>
    <row r="49" spans="1:18" s="5" customFormat="1" ht="21.75" customHeight="1">
      <c r="A49" s="262"/>
      <c r="B49" s="307"/>
      <c r="C49" s="266"/>
      <c r="D49" s="252"/>
      <c r="E49" s="252"/>
      <c r="F49" s="252"/>
      <c r="G49" s="250"/>
      <c r="H49" s="225" t="s">
        <v>275</v>
      </c>
      <c r="I49" s="231"/>
      <c r="J49" s="223"/>
      <c r="K49" s="36"/>
      <c r="L49" s="37"/>
      <c r="M49" s="37"/>
      <c r="N49" s="38">
        <v>500</v>
      </c>
      <c r="O49" s="38">
        <v>1000</v>
      </c>
      <c r="P49" s="36" t="s">
        <v>262</v>
      </c>
      <c r="Q49" s="250"/>
      <c r="R49" s="309"/>
    </row>
    <row r="50" spans="1:18" s="5" customFormat="1" ht="21.75" customHeight="1" thickBot="1">
      <c r="A50" s="263"/>
      <c r="B50" s="308"/>
      <c r="C50" s="267"/>
      <c r="D50" s="268"/>
      <c r="E50" s="268"/>
      <c r="F50" s="268"/>
      <c r="G50" s="314"/>
      <c r="H50" s="226"/>
      <c r="I50" s="232"/>
      <c r="J50" s="224"/>
      <c r="K50" s="79"/>
      <c r="L50" s="80"/>
      <c r="M50" s="80"/>
      <c r="N50" s="81">
        <v>100</v>
      </c>
      <c r="O50" s="81">
        <v>100</v>
      </c>
      <c r="P50" s="79" t="s">
        <v>263</v>
      </c>
      <c r="Q50" s="314"/>
      <c r="R50" s="310"/>
    </row>
    <row r="51" spans="1:18" s="5" customFormat="1" ht="65.25" customHeight="1" thickBot="1">
      <c r="A51" s="118"/>
      <c r="B51" s="114"/>
      <c r="C51" s="111" t="s">
        <v>17</v>
      </c>
      <c r="D51" s="98"/>
      <c r="E51" s="98"/>
      <c r="F51" s="98"/>
      <c r="G51" s="98"/>
      <c r="H51" s="98"/>
      <c r="I51" s="104"/>
      <c r="J51" s="101">
        <f>K51+L51+M51+N51+O51</f>
        <v>4970</v>
      </c>
      <c r="K51" s="101">
        <f>SUM(K43:K50)</f>
        <v>0</v>
      </c>
      <c r="L51" s="101">
        <f>SUM(L43:L50)</f>
        <v>610</v>
      </c>
      <c r="M51" s="101">
        <f>SUM(M43:M50)</f>
        <v>630</v>
      </c>
      <c r="N51" s="101">
        <f>SUM(N43:N50)</f>
        <v>930</v>
      </c>
      <c r="O51" s="101">
        <f>SUM(O43:O50)</f>
        <v>2800</v>
      </c>
      <c r="P51" s="99"/>
      <c r="Q51" s="98"/>
      <c r="R51" s="100"/>
    </row>
    <row r="52" spans="1:18" s="5" customFormat="1" ht="53.25" customHeight="1">
      <c r="A52" s="85">
        <v>1</v>
      </c>
      <c r="B52" s="28">
        <v>1</v>
      </c>
      <c r="C52" s="241" t="s">
        <v>300</v>
      </c>
      <c r="D52" s="67" t="s">
        <v>301</v>
      </c>
      <c r="E52" s="67" t="s">
        <v>196</v>
      </c>
      <c r="F52" s="67"/>
      <c r="G52" s="68"/>
      <c r="H52" s="68" t="s">
        <v>10</v>
      </c>
      <c r="I52" s="69" t="s">
        <v>303</v>
      </c>
      <c r="J52" s="70">
        <v>250</v>
      </c>
      <c r="K52" s="70"/>
      <c r="L52" s="71">
        <v>30</v>
      </c>
      <c r="M52" s="71">
        <v>220</v>
      </c>
      <c r="N52" s="75"/>
      <c r="O52" s="71"/>
      <c r="P52" s="59" t="s">
        <v>263</v>
      </c>
      <c r="Q52" s="68" t="s">
        <v>303</v>
      </c>
      <c r="R52" s="72" t="s">
        <v>235</v>
      </c>
    </row>
    <row r="53" spans="1:18" s="5" customFormat="1" ht="56.25" customHeight="1">
      <c r="A53" s="86">
        <v>2</v>
      </c>
      <c r="B53" s="8">
        <v>2</v>
      </c>
      <c r="C53" s="266"/>
      <c r="D53" s="12" t="s">
        <v>302</v>
      </c>
      <c r="E53" s="12" t="s">
        <v>197</v>
      </c>
      <c r="F53" s="12"/>
      <c r="G53" s="1"/>
      <c r="H53" s="1" t="s">
        <v>11</v>
      </c>
      <c r="I53" s="20" t="s">
        <v>120</v>
      </c>
      <c r="J53" s="17">
        <v>1100</v>
      </c>
      <c r="K53" s="17"/>
      <c r="L53" s="16"/>
      <c r="M53" s="24">
        <v>1100</v>
      </c>
      <c r="N53" s="23"/>
      <c r="O53" s="19"/>
      <c r="P53" s="3" t="s">
        <v>263</v>
      </c>
      <c r="Q53" s="26" t="s">
        <v>304</v>
      </c>
      <c r="R53" s="61" t="s">
        <v>235</v>
      </c>
    </row>
    <row r="54" spans="1:18" s="134" customFormat="1" ht="49.5" customHeight="1">
      <c r="A54" s="86">
        <v>3</v>
      </c>
      <c r="B54" s="8">
        <v>4</v>
      </c>
      <c r="C54" s="266"/>
      <c r="D54" s="12" t="s">
        <v>42</v>
      </c>
      <c r="E54" s="12" t="s">
        <v>26</v>
      </c>
      <c r="F54" s="12"/>
      <c r="G54" s="1"/>
      <c r="H54" s="1" t="s">
        <v>63</v>
      </c>
      <c r="I54" s="21" t="s">
        <v>117</v>
      </c>
      <c r="J54" s="154">
        <v>1473.4</v>
      </c>
      <c r="K54" s="17"/>
      <c r="L54" s="16"/>
      <c r="M54" s="24"/>
      <c r="N54" s="23">
        <v>1473.4</v>
      </c>
      <c r="O54" s="19"/>
      <c r="P54" s="3"/>
      <c r="Q54" s="26"/>
      <c r="R54" s="61" t="s">
        <v>235</v>
      </c>
    </row>
    <row r="55" spans="1:18" s="5" customFormat="1" ht="82.5" customHeight="1">
      <c r="A55" s="86">
        <v>4</v>
      </c>
      <c r="B55" s="8">
        <v>7</v>
      </c>
      <c r="C55" s="266"/>
      <c r="D55" s="12" t="s">
        <v>305</v>
      </c>
      <c r="E55" s="12" t="s">
        <v>198</v>
      </c>
      <c r="F55" s="12"/>
      <c r="G55" s="1"/>
      <c r="H55" s="1" t="s">
        <v>306</v>
      </c>
      <c r="I55" s="20" t="s">
        <v>233</v>
      </c>
      <c r="J55" s="17">
        <v>360</v>
      </c>
      <c r="K55" s="17"/>
      <c r="L55" s="16">
        <v>360</v>
      </c>
      <c r="M55" s="19"/>
      <c r="N55" s="23"/>
      <c r="O55" s="19"/>
      <c r="P55" s="1" t="s">
        <v>263</v>
      </c>
      <c r="Q55" s="4">
        <v>2015</v>
      </c>
      <c r="R55" s="61" t="s">
        <v>235</v>
      </c>
    </row>
    <row r="56" spans="1:18" s="5" customFormat="1" ht="28.5" customHeight="1">
      <c r="A56" s="261">
        <v>5</v>
      </c>
      <c r="B56" s="235">
        <v>8</v>
      </c>
      <c r="C56" s="266"/>
      <c r="D56" s="251" t="s">
        <v>270</v>
      </c>
      <c r="E56" s="251" t="s">
        <v>199</v>
      </c>
      <c r="F56" s="251"/>
      <c r="G56" s="249" t="s">
        <v>267</v>
      </c>
      <c r="H56" s="249" t="s">
        <v>276</v>
      </c>
      <c r="I56" s="230" t="s">
        <v>271</v>
      </c>
      <c r="J56" s="222">
        <v>3950</v>
      </c>
      <c r="K56" s="30"/>
      <c r="L56" s="40"/>
      <c r="M56" s="38"/>
      <c r="N56" s="38">
        <v>1500</v>
      </c>
      <c r="O56" s="38">
        <v>2000</v>
      </c>
      <c r="P56" s="24" t="s">
        <v>262</v>
      </c>
      <c r="Q56" s="249" t="s">
        <v>261</v>
      </c>
      <c r="R56" s="295" t="s">
        <v>234</v>
      </c>
    </row>
    <row r="57" spans="1:18" s="5" customFormat="1" ht="28.5" customHeight="1">
      <c r="A57" s="264"/>
      <c r="B57" s="306"/>
      <c r="C57" s="266"/>
      <c r="D57" s="238"/>
      <c r="E57" s="238"/>
      <c r="F57" s="238"/>
      <c r="G57" s="255"/>
      <c r="H57" s="255"/>
      <c r="I57" s="280"/>
      <c r="J57" s="245"/>
      <c r="K57" s="33"/>
      <c r="L57" s="39"/>
      <c r="M57" s="39">
        <v>100</v>
      </c>
      <c r="N57" s="39">
        <v>150</v>
      </c>
      <c r="O57" s="39">
        <v>200</v>
      </c>
      <c r="P57" s="24" t="s">
        <v>263</v>
      </c>
      <c r="Q57" s="255"/>
      <c r="R57" s="296"/>
    </row>
    <row r="58" spans="1:18" s="5" customFormat="1" ht="33" customHeight="1">
      <c r="A58" s="86">
        <v>6</v>
      </c>
      <c r="B58" s="8">
        <v>9</v>
      </c>
      <c r="C58" s="266"/>
      <c r="D58" s="12" t="s">
        <v>307</v>
      </c>
      <c r="E58" s="12" t="s">
        <v>200</v>
      </c>
      <c r="F58" s="12"/>
      <c r="G58" s="1"/>
      <c r="H58" s="1" t="s">
        <v>277</v>
      </c>
      <c r="I58" s="20" t="s">
        <v>122</v>
      </c>
      <c r="J58" s="17">
        <v>70</v>
      </c>
      <c r="K58" s="17">
        <v>70</v>
      </c>
      <c r="L58" s="16"/>
      <c r="M58" s="19"/>
      <c r="N58" s="23"/>
      <c r="O58" s="19"/>
      <c r="P58" s="3" t="s">
        <v>263</v>
      </c>
      <c r="Q58" s="4" t="s">
        <v>164</v>
      </c>
      <c r="R58" s="60" t="s">
        <v>235</v>
      </c>
    </row>
    <row r="59" spans="1:18" s="5" customFormat="1" ht="105.75" customHeight="1" thickBot="1">
      <c r="A59" s="84">
        <v>7</v>
      </c>
      <c r="B59" s="135">
        <v>12</v>
      </c>
      <c r="C59" s="267"/>
      <c r="D59" s="82" t="s">
        <v>249</v>
      </c>
      <c r="E59" s="82" t="s">
        <v>201</v>
      </c>
      <c r="F59" s="82"/>
      <c r="G59" s="65" t="s">
        <v>250</v>
      </c>
      <c r="H59" s="65" t="s">
        <v>251</v>
      </c>
      <c r="I59" s="74" t="s">
        <v>252</v>
      </c>
      <c r="J59" s="62"/>
      <c r="K59" s="62"/>
      <c r="L59" s="63"/>
      <c r="M59" s="64"/>
      <c r="N59" s="90"/>
      <c r="O59" s="64"/>
      <c r="P59" s="65"/>
      <c r="Q59" s="53" t="s">
        <v>163</v>
      </c>
      <c r="R59" s="94" t="s">
        <v>127</v>
      </c>
    </row>
    <row r="60" spans="1:18" s="5" customFormat="1" ht="66" customHeight="1" thickBot="1">
      <c r="A60" s="118"/>
      <c r="B60" s="114"/>
      <c r="C60" s="113" t="s">
        <v>18</v>
      </c>
      <c r="D60" s="114"/>
      <c r="E60" s="114"/>
      <c r="F60" s="114"/>
      <c r="G60" s="114"/>
      <c r="H60" s="114"/>
      <c r="I60" s="139"/>
      <c r="J60" s="129">
        <f>K60+L60+M60+N60+O60</f>
        <v>7203.4</v>
      </c>
      <c r="K60" s="129">
        <f>SUM(K52:K59)</f>
        <v>70</v>
      </c>
      <c r="L60" s="129">
        <f>SUM(L52:L59)</f>
        <v>390</v>
      </c>
      <c r="M60" s="129">
        <f>SUM(M52:M59)</f>
        <v>1420</v>
      </c>
      <c r="N60" s="129">
        <f>SUM(N52:N59)</f>
        <v>3123.4</v>
      </c>
      <c r="O60" s="129">
        <f>SUM(O52:O59)</f>
        <v>2200</v>
      </c>
      <c r="P60" s="114"/>
      <c r="Q60" s="114"/>
      <c r="R60" s="130"/>
    </row>
    <row r="61" spans="1:18" s="134" customFormat="1" ht="113.25" customHeight="1">
      <c r="A61" s="85">
        <v>1</v>
      </c>
      <c r="B61" s="68">
        <v>1</v>
      </c>
      <c r="C61" s="283" t="s">
        <v>44</v>
      </c>
      <c r="D61" s="67" t="s">
        <v>66</v>
      </c>
      <c r="E61" s="67"/>
      <c r="F61" s="67"/>
      <c r="G61" s="68"/>
      <c r="H61" s="68" t="s">
        <v>46</v>
      </c>
      <c r="I61" s="165"/>
      <c r="J61" s="166"/>
      <c r="K61" s="70"/>
      <c r="L61" s="71"/>
      <c r="M61" s="71"/>
      <c r="N61" s="75"/>
      <c r="O61" s="71"/>
      <c r="P61" s="68"/>
      <c r="Q61" s="68"/>
      <c r="R61" s="83"/>
    </row>
    <row r="62" spans="1:18" s="134" customFormat="1" ht="82.5" customHeight="1" thickBot="1">
      <c r="A62" s="145">
        <v>2</v>
      </c>
      <c r="B62" s="53">
        <v>2</v>
      </c>
      <c r="C62" s="284"/>
      <c r="D62" s="35" t="s">
        <v>45</v>
      </c>
      <c r="E62" s="35"/>
      <c r="F62" s="35"/>
      <c r="G62" s="7"/>
      <c r="H62" s="7" t="s">
        <v>46</v>
      </c>
      <c r="I62" s="167"/>
      <c r="J62" s="152"/>
      <c r="K62" s="36"/>
      <c r="L62" s="37"/>
      <c r="M62" s="37"/>
      <c r="N62" s="38"/>
      <c r="O62" s="37"/>
      <c r="P62" s="7"/>
      <c r="Q62" s="7"/>
      <c r="R62" s="147"/>
    </row>
    <row r="63" spans="1:18" s="5" customFormat="1" ht="57" customHeight="1" thickBot="1">
      <c r="A63" s="118"/>
      <c r="B63" s="114"/>
      <c r="C63" s="113" t="s">
        <v>43</v>
      </c>
      <c r="D63" s="114"/>
      <c r="E63" s="114"/>
      <c r="F63" s="114"/>
      <c r="G63" s="114"/>
      <c r="H63" s="114"/>
      <c r="I63" s="139"/>
      <c r="J63" s="129">
        <f>K63+L63+M63+N63+O63</f>
        <v>0</v>
      </c>
      <c r="K63" s="129">
        <f>K62</f>
        <v>0</v>
      </c>
      <c r="L63" s="129">
        <f>L62</f>
        <v>0</v>
      </c>
      <c r="M63" s="129">
        <f>M62</f>
        <v>0</v>
      </c>
      <c r="N63" s="129">
        <f>N62</f>
        <v>0</v>
      </c>
      <c r="O63" s="129">
        <f>O62</f>
        <v>0</v>
      </c>
      <c r="P63" s="114"/>
      <c r="Q63" s="114"/>
      <c r="R63" s="130"/>
    </row>
    <row r="64" spans="1:18" s="134" customFormat="1" ht="51" customHeight="1">
      <c r="A64" s="85">
        <v>1</v>
      </c>
      <c r="B64" s="68">
        <v>2</v>
      </c>
      <c r="C64" s="241" t="s">
        <v>126</v>
      </c>
      <c r="D64" s="26" t="s">
        <v>78</v>
      </c>
      <c r="E64" s="237" t="s">
        <v>202</v>
      </c>
      <c r="F64" s="35"/>
      <c r="G64" s="4"/>
      <c r="H64" s="4" t="s">
        <v>48</v>
      </c>
      <c r="I64" s="133"/>
      <c r="J64" s="151"/>
      <c r="K64" s="24"/>
      <c r="L64" s="19"/>
      <c r="M64" s="19"/>
      <c r="N64" s="23"/>
      <c r="O64" s="19"/>
      <c r="P64" s="4"/>
      <c r="Q64" s="4"/>
      <c r="R64" s="89"/>
    </row>
    <row r="65" spans="1:18" s="5" customFormat="1" ht="59.25" customHeight="1">
      <c r="A65" s="86">
        <v>2</v>
      </c>
      <c r="B65" s="1">
        <v>3</v>
      </c>
      <c r="C65" s="266"/>
      <c r="D65" s="26" t="s">
        <v>79</v>
      </c>
      <c r="E65" s="252"/>
      <c r="F65" s="35"/>
      <c r="G65" s="4"/>
      <c r="H65" s="4" t="s">
        <v>12</v>
      </c>
      <c r="I65" s="133" t="s">
        <v>233</v>
      </c>
      <c r="J65" s="24">
        <v>360</v>
      </c>
      <c r="K65" s="24"/>
      <c r="L65" s="19">
        <v>360</v>
      </c>
      <c r="M65" s="19"/>
      <c r="N65" s="23"/>
      <c r="O65" s="19"/>
      <c r="P65" s="4" t="s">
        <v>263</v>
      </c>
      <c r="Q65" s="4" t="s">
        <v>165</v>
      </c>
      <c r="R65" s="89" t="s">
        <v>235</v>
      </c>
    </row>
    <row r="66" spans="1:18" s="134" customFormat="1" ht="85.5" customHeight="1">
      <c r="A66" s="86">
        <v>3</v>
      </c>
      <c r="B66" s="1">
        <v>5</v>
      </c>
      <c r="C66" s="266"/>
      <c r="D66" s="12" t="s">
        <v>80</v>
      </c>
      <c r="E66" s="252"/>
      <c r="F66" s="35"/>
      <c r="G66" s="1"/>
      <c r="H66" s="1" t="s">
        <v>47</v>
      </c>
      <c r="I66" s="20" t="s">
        <v>122</v>
      </c>
      <c r="J66" s="17">
        <v>180</v>
      </c>
      <c r="K66" s="17">
        <v>180</v>
      </c>
      <c r="L66" s="16"/>
      <c r="M66" s="16"/>
      <c r="N66" s="155"/>
      <c r="O66" s="16"/>
      <c r="P66" s="1" t="s">
        <v>263</v>
      </c>
      <c r="Q66" s="12" t="s">
        <v>164</v>
      </c>
      <c r="R66" s="60" t="s">
        <v>235</v>
      </c>
    </row>
    <row r="67" spans="1:18" s="5" customFormat="1" ht="57" customHeight="1" thickBot="1">
      <c r="A67" s="84">
        <v>4</v>
      </c>
      <c r="B67" s="65">
        <v>6</v>
      </c>
      <c r="C67" s="267"/>
      <c r="D67" s="82" t="s">
        <v>81</v>
      </c>
      <c r="E67" s="268"/>
      <c r="F67" s="55"/>
      <c r="G67" s="65"/>
      <c r="H67" s="65" t="s">
        <v>13</v>
      </c>
      <c r="I67" s="74" t="s">
        <v>120</v>
      </c>
      <c r="J67" s="62">
        <v>130</v>
      </c>
      <c r="K67" s="62"/>
      <c r="L67" s="63"/>
      <c r="M67" s="63">
        <v>130</v>
      </c>
      <c r="N67" s="77"/>
      <c r="O67" s="63"/>
      <c r="P67" s="65" t="s">
        <v>263</v>
      </c>
      <c r="Q67" s="82" t="s">
        <v>112</v>
      </c>
      <c r="R67" s="94" t="s">
        <v>235</v>
      </c>
    </row>
    <row r="68" spans="1:18" s="5" customFormat="1" ht="57" customHeight="1" thickBot="1">
      <c r="A68" s="118"/>
      <c r="B68" s="114"/>
      <c r="C68" s="113" t="s">
        <v>19</v>
      </c>
      <c r="D68" s="98"/>
      <c r="E68" s="98"/>
      <c r="F68" s="98"/>
      <c r="G68" s="98"/>
      <c r="H68" s="112"/>
      <c r="I68" s="104"/>
      <c r="J68" s="101">
        <f>K68+L68+M68+N68+O68</f>
        <v>670</v>
      </c>
      <c r="K68" s="101">
        <f>SUM(K65:K67)</f>
        <v>180</v>
      </c>
      <c r="L68" s="101">
        <f>SUM(L65:L67)</f>
        <v>360</v>
      </c>
      <c r="M68" s="101">
        <f>SUM(M65:M67)</f>
        <v>130</v>
      </c>
      <c r="N68" s="101">
        <f>SUM(N65:N67)</f>
        <v>0</v>
      </c>
      <c r="O68" s="101">
        <f>SUM(O65:O67)</f>
        <v>0</v>
      </c>
      <c r="P68" s="98"/>
      <c r="Q68" s="98"/>
      <c r="R68" s="100"/>
    </row>
    <row r="69" spans="1:18" s="140" customFormat="1" ht="79.5" customHeight="1">
      <c r="A69" s="85">
        <v>1</v>
      </c>
      <c r="B69" s="68">
        <v>1</v>
      </c>
      <c r="C69" s="286" t="s">
        <v>86</v>
      </c>
      <c r="D69" s="67" t="s">
        <v>0</v>
      </c>
      <c r="E69" s="67" t="s">
        <v>27</v>
      </c>
      <c r="F69" s="67"/>
      <c r="G69" s="68"/>
      <c r="H69" s="168" t="s">
        <v>145</v>
      </c>
      <c r="I69" s="68"/>
      <c r="J69" s="169"/>
      <c r="K69" s="169"/>
      <c r="L69" s="71"/>
      <c r="M69" s="71"/>
      <c r="N69" s="71"/>
      <c r="O69" s="170"/>
      <c r="P69" s="68"/>
      <c r="Q69" s="68"/>
      <c r="R69" s="83" t="s">
        <v>235</v>
      </c>
    </row>
    <row r="70" spans="1:18" s="140" customFormat="1" ht="82.5" customHeight="1">
      <c r="A70" s="146">
        <v>2</v>
      </c>
      <c r="B70" s="4">
        <v>2</v>
      </c>
      <c r="C70" s="286"/>
      <c r="D70" s="26" t="s">
        <v>49</v>
      </c>
      <c r="E70" s="26" t="s">
        <v>203</v>
      </c>
      <c r="F70" s="26"/>
      <c r="G70" s="4"/>
      <c r="H70" s="48" t="s">
        <v>87</v>
      </c>
      <c r="I70" s="4" t="s">
        <v>304</v>
      </c>
      <c r="J70" s="41">
        <v>980</v>
      </c>
      <c r="K70" s="41">
        <v>220</v>
      </c>
      <c r="L70" s="19">
        <v>250</v>
      </c>
      <c r="M70" s="19">
        <v>250</v>
      </c>
      <c r="N70" s="19">
        <v>260</v>
      </c>
      <c r="O70" s="45"/>
      <c r="P70" s="7" t="s">
        <v>263</v>
      </c>
      <c r="Q70" s="4" t="s">
        <v>88</v>
      </c>
      <c r="R70" s="89" t="s">
        <v>235</v>
      </c>
    </row>
    <row r="71" spans="1:18" s="140" customFormat="1" ht="58.5" customHeight="1">
      <c r="A71" s="86">
        <v>3</v>
      </c>
      <c r="B71" s="1">
        <v>3</v>
      </c>
      <c r="C71" s="286"/>
      <c r="D71" s="12" t="s">
        <v>50</v>
      </c>
      <c r="E71" s="12" t="s">
        <v>204</v>
      </c>
      <c r="F71" s="12"/>
      <c r="G71" s="1"/>
      <c r="H71" s="1" t="s">
        <v>89</v>
      </c>
      <c r="I71" s="1">
        <v>2014</v>
      </c>
      <c r="J71" s="17">
        <v>1010</v>
      </c>
      <c r="K71" s="17">
        <v>1010</v>
      </c>
      <c r="L71" s="171"/>
      <c r="M71" s="171"/>
      <c r="N71" s="171"/>
      <c r="O71" s="171"/>
      <c r="P71" s="3" t="s">
        <v>263</v>
      </c>
      <c r="Q71" s="1" t="s">
        <v>164</v>
      </c>
      <c r="R71" s="60" t="s">
        <v>235</v>
      </c>
    </row>
    <row r="72" spans="1:18" s="140" customFormat="1" ht="37.5" customHeight="1">
      <c r="A72" s="261">
        <v>4</v>
      </c>
      <c r="B72" s="225">
        <v>5</v>
      </c>
      <c r="C72" s="286"/>
      <c r="D72" s="249" t="s">
        <v>205</v>
      </c>
      <c r="E72" s="249" t="s">
        <v>205</v>
      </c>
      <c r="F72" s="249"/>
      <c r="G72" s="251" t="s">
        <v>267</v>
      </c>
      <c r="H72" s="271" t="s">
        <v>278</v>
      </c>
      <c r="I72" s="249" t="s">
        <v>265</v>
      </c>
      <c r="J72" s="256">
        <v>12350</v>
      </c>
      <c r="K72" s="172"/>
      <c r="L72" s="173"/>
      <c r="M72" s="40"/>
      <c r="N72" s="40">
        <v>1000</v>
      </c>
      <c r="O72" s="40">
        <v>1000</v>
      </c>
      <c r="P72" s="3" t="s">
        <v>262</v>
      </c>
      <c r="Q72" s="249" t="s">
        <v>261</v>
      </c>
      <c r="R72" s="295" t="s">
        <v>234</v>
      </c>
    </row>
    <row r="73" spans="1:18" s="140" customFormat="1" ht="31.5" customHeight="1">
      <c r="A73" s="262"/>
      <c r="B73" s="225"/>
      <c r="C73" s="286"/>
      <c r="D73" s="250"/>
      <c r="E73" s="250"/>
      <c r="F73" s="250"/>
      <c r="G73" s="252"/>
      <c r="H73" s="272"/>
      <c r="I73" s="250"/>
      <c r="J73" s="285"/>
      <c r="K73" s="174"/>
      <c r="L73" s="175"/>
      <c r="M73" s="39">
        <v>100</v>
      </c>
      <c r="N73" s="39">
        <v>200</v>
      </c>
      <c r="O73" s="39">
        <v>400</v>
      </c>
      <c r="P73" s="32" t="s">
        <v>263</v>
      </c>
      <c r="Q73" s="250"/>
      <c r="R73" s="309"/>
    </row>
    <row r="74" spans="1:18" s="140" customFormat="1" ht="38.25" customHeight="1">
      <c r="A74" s="262"/>
      <c r="B74" s="225"/>
      <c r="C74" s="286"/>
      <c r="D74" s="250"/>
      <c r="E74" s="250"/>
      <c r="F74" s="250"/>
      <c r="G74" s="252"/>
      <c r="H74" s="272" t="s">
        <v>279</v>
      </c>
      <c r="I74" s="250"/>
      <c r="J74" s="285"/>
      <c r="K74" s="176"/>
      <c r="L74" s="177"/>
      <c r="M74" s="38"/>
      <c r="N74" s="38">
        <v>1600</v>
      </c>
      <c r="O74" s="38">
        <v>2000</v>
      </c>
      <c r="P74" s="3" t="s">
        <v>262</v>
      </c>
      <c r="Q74" s="250"/>
      <c r="R74" s="309"/>
    </row>
    <row r="75" spans="1:18" s="140" customFormat="1" ht="26.25" customHeight="1">
      <c r="A75" s="262"/>
      <c r="B75" s="225"/>
      <c r="C75" s="286"/>
      <c r="D75" s="250"/>
      <c r="E75" s="250"/>
      <c r="F75" s="250"/>
      <c r="G75" s="252"/>
      <c r="H75" s="272"/>
      <c r="I75" s="250"/>
      <c r="J75" s="285"/>
      <c r="K75" s="174"/>
      <c r="L75" s="175"/>
      <c r="M75" s="31"/>
      <c r="N75" s="39">
        <v>200</v>
      </c>
      <c r="O75" s="39">
        <v>200</v>
      </c>
      <c r="P75" s="32" t="s">
        <v>263</v>
      </c>
      <c r="Q75" s="250"/>
      <c r="R75" s="309"/>
    </row>
    <row r="76" spans="1:18" s="140" customFormat="1" ht="36" customHeight="1">
      <c r="A76" s="262"/>
      <c r="B76" s="225"/>
      <c r="C76" s="286"/>
      <c r="D76" s="250"/>
      <c r="E76" s="250"/>
      <c r="F76" s="250"/>
      <c r="G76" s="252"/>
      <c r="H76" s="272" t="s">
        <v>280</v>
      </c>
      <c r="I76" s="250"/>
      <c r="J76" s="285"/>
      <c r="K76" s="176"/>
      <c r="L76" s="177"/>
      <c r="M76" s="37"/>
      <c r="N76" s="38">
        <v>1500</v>
      </c>
      <c r="O76" s="38">
        <v>2000</v>
      </c>
      <c r="P76" s="3" t="s">
        <v>262</v>
      </c>
      <c r="Q76" s="250"/>
      <c r="R76" s="309"/>
    </row>
    <row r="77" spans="1:18" s="140" customFormat="1" ht="25.5" customHeight="1">
      <c r="A77" s="262"/>
      <c r="B77" s="225"/>
      <c r="C77" s="286"/>
      <c r="D77" s="250"/>
      <c r="E77" s="250"/>
      <c r="F77" s="250"/>
      <c r="G77" s="252"/>
      <c r="H77" s="272"/>
      <c r="I77" s="250"/>
      <c r="J77" s="285"/>
      <c r="K77" s="174"/>
      <c r="L77" s="175"/>
      <c r="M77" s="31"/>
      <c r="N77" s="39">
        <v>150</v>
      </c>
      <c r="O77" s="39">
        <v>200</v>
      </c>
      <c r="P77" s="32" t="s">
        <v>263</v>
      </c>
      <c r="Q77" s="250"/>
      <c r="R77" s="309"/>
    </row>
    <row r="78" spans="1:18" s="140" customFormat="1" ht="18" customHeight="1">
      <c r="A78" s="262"/>
      <c r="B78" s="225"/>
      <c r="C78" s="286"/>
      <c r="D78" s="250"/>
      <c r="E78" s="250"/>
      <c r="F78" s="250"/>
      <c r="G78" s="252"/>
      <c r="H78" s="273" t="s">
        <v>281</v>
      </c>
      <c r="I78" s="250"/>
      <c r="J78" s="285"/>
      <c r="K78" s="176"/>
      <c r="L78" s="177"/>
      <c r="M78" s="37"/>
      <c r="N78" s="38"/>
      <c r="O78" s="38">
        <v>800</v>
      </c>
      <c r="P78" s="3" t="s">
        <v>262</v>
      </c>
      <c r="Q78" s="250"/>
      <c r="R78" s="309"/>
    </row>
    <row r="79" spans="1:18" s="140" customFormat="1" ht="18" customHeight="1">
      <c r="A79" s="262"/>
      <c r="B79" s="225"/>
      <c r="C79" s="286"/>
      <c r="D79" s="250"/>
      <c r="E79" s="250"/>
      <c r="F79" s="250"/>
      <c r="G79" s="252"/>
      <c r="H79" s="274"/>
      <c r="I79" s="250"/>
      <c r="J79" s="285"/>
      <c r="K79" s="174"/>
      <c r="L79" s="175"/>
      <c r="M79" s="31"/>
      <c r="N79" s="39"/>
      <c r="O79" s="39">
        <v>100</v>
      </c>
      <c r="P79" s="32" t="s">
        <v>263</v>
      </c>
      <c r="Q79" s="250"/>
      <c r="R79" s="309"/>
    </row>
    <row r="80" spans="1:18" s="140" customFormat="1" ht="18" customHeight="1">
      <c r="A80" s="262"/>
      <c r="B80" s="225"/>
      <c r="C80" s="286"/>
      <c r="D80" s="250"/>
      <c r="E80" s="250"/>
      <c r="F80" s="250"/>
      <c r="G80" s="252"/>
      <c r="H80" s="273" t="s">
        <v>282</v>
      </c>
      <c r="I80" s="250"/>
      <c r="J80" s="285"/>
      <c r="K80" s="176"/>
      <c r="L80" s="177"/>
      <c r="M80" s="37"/>
      <c r="N80" s="38"/>
      <c r="O80" s="38">
        <v>800</v>
      </c>
      <c r="P80" s="3" t="s">
        <v>262</v>
      </c>
      <c r="Q80" s="250"/>
      <c r="R80" s="309"/>
    </row>
    <row r="81" spans="1:18" s="140" customFormat="1" ht="18" customHeight="1" thickBot="1">
      <c r="A81" s="264"/>
      <c r="B81" s="225"/>
      <c r="C81" s="287"/>
      <c r="D81" s="255"/>
      <c r="E81" s="255"/>
      <c r="F81" s="255"/>
      <c r="G81" s="238"/>
      <c r="H81" s="275"/>
      <c r="I81" s="255"/>
      <c r="J81" s="257"/>
      <c r="K81" s="174"/>
      <c r="L81" s="175"/>
      <c r="M81" s="175"/>
      <c r="N81" s="175"/>
      <c r="O81" s="39">
        <v>100</v>
      </c>
      <c r="P81" s="32" t="s">
        <v>263</v>
      </c>
      <c r="Q81" s="255"/>
      <c r="R81" s="296"/>
    </row>
    <row r="82" spans="1:18" ht="79.5" customHeight="1" thickBot="1">
      <c r="A82" s="118"/>
      <c r="B82" s="114"/>
      <c r="C82" s="113" t="s">
        <v>20</v>
      </c>
      <c r="D82" s="114"/>
      <c r="E82" s="114"/>
      <c r="F82" s="114"/>
      <c r="G82" s="115"/>
      <c r="H82" s="114"/>
      <c r="I82" s="115"/>
      <c r="J82" s="117">
        <f>K82+L82+M82+N82+O82</f>
        <v>14340</v>
      </c>
      <c r="K82" s="117">
        <f>SUM(K70:K81)</f>
        <v>1230</v>
      </c>
      <c r="L82" s="117">
        <f>SUM(L70:L81)</f>
        <v>250</v>
      </c>
      <c r="M82" s="117">
        <f>SUM(M70:M81)</f>
        <v>350</v>
      </c>
      <c r="N82" s="117">
        <f>SUM(N70:N81)</f>
        <v>4910</v>
      </c>
      <c r="O82" s="117">
        <f>SUM(O70:O81)</f>
        <v>7600</v>
      </c>
      <c r="P82" s="115"/>
      <c r="Q82" s="114"/>
      <c r="R82" s="116"/>
    </row>
    <row r="83" spans="1:18" s="140" customFormat="1" ht="33.75" customHeight="1">
      <c r="A83" s="265">
        <v>1</v>
      </c>
      <c r="B83" s="307">
        <v>1</v>
      </c>
      <c r="C83" s="241" t="s">
        <v>92</v>
      </c>
      <c r="D83" s="253" t="s">
        <v>51</v>
      </c>
      <c r="E83" s="237" t="s">
        <v>206</v>
      </c>
      <c r="F83" s="237"/>
      <c r="G83" s="269" t="s">
        <v>267</v>
      </c>
      <c r="H83" s="269" t="s">
        <v>101</v>
      </c>
      <c r="I83" s="269">
        <v>2018</v>
      </c>
      <c r="J83" s="281">
        <v>900</v>
      </c>
      <c r="K83" s="153"/>
      <c r="L83" s="178"/>
      <c r="M83" s="178"/>
      <c r="N83" s="178"/>
      <c r="O83" s="179">
        <v>800</v>
      </c>
      <c r="P83" s="59" t="s">
        <v>262</v>
      </c>
      <c r="Q83" s="269" t="s">
        <v>261</v>
      </c>
      <c r="R83" s="311" t="s">
        <v>234</v>
      </c>
    </row>
    <row r="84" spans="1:18" s="140" customFormat="1" ht="33.75" customHeight="1">
      <c r="A84" s="239"/>
      <c r="B84" s="306"/>
      <c r="C84" s="266"/>
      <c r="D84" s="254"/>
      <c r="E84" s="238"/>
      <c r="F84" s="238"/>
      <c r="G84" s="250"/>
      <c r="H84" s="270"/>
      <c r="I84" s="255"/>
      <c r="J84" s="282"/>
      <c r="K84" s="174"/>
      <c r="L84" s="175"/>
      <c r="M84" s="175"/>
      <c r="N84" s="175"/>
      <c r="O84" s="31">
        <v>100</v>
      </c>
      <c r="P84" s="32" t="s">
        <v>263</v>
      </c>
      <c r="Q84" s="255"/>
      <c r="R84" s="296"/>
    </row>
    <row r="85" spans="1:18" ht="64.5" customHeight="1">
      <c r="A85" s="86">
        <v>2</v>
      </c>
      <c r="B85" s="249">
        <v>2</v>
      </c>
      <c r="C85" s="266"/>
      <c r="D85" s="46" t="s">
        <v>154</v>
      </c>
      <c r="E85" s="46" t="s">
        <v>207</v>
      </c>
      <c r="F85" s="46"/>
      <c r="G85" s="1" t="s">
        <v>61</v>
      </c>
      <c r="H85" s="1" t="s">
        <v>62</v>
      </c>
      <c r="I85" s="28">
        <v>2015</v>
      </c>
      <c r="J85" s="41">
        <v>350</v>
      </c>
      <c r="K85" s="41"/>
      <c r="L85" s="23">
        <v>350</v>
      </c>
      <c r="M85" s="45"/>
      <c r="N85" s="45"/>
      <c r="O85" s="19"/>
      <c r="P85" s="32" t="s">
        <v>263</v>
      </c>
      <c r="Q85" s="4" t="s">
        <v>165</v>
      </c>
      <c r="R85" s="89" t="s">
        <v>155</v>
      </c>
    </row>
    <row r="86" spans="1:18" ht="60.75" customHeight="1">
      <c r="A86" s="86">
        <v>3</v>
      </c>
      <c r="B86" s="250"/>
      <c r="C86" s="266"/>
      <c r="D86" s="12" t="s">
        <v>156</v>
      </c>
      <c r="E86" s="12" t="s">
        <v>208</v>
      </c>
      <c r="F86" s="12"/>
      <c r="G86" s="1" t="s">
        <v>158</v>
      </c>
      <c r="H86" s="1" t="s">
        <v>157</v>
      </c>
      <c r="I86" s="28">
        <v>2014</v>
      </c>
      <c r="J86" s="24">
        <v>1100.9</v>
      </c>
      <c r="K86" s="24">
        <v>1100.9</v>
      </c>
      <c r="L86" s="45"/>
      <c r="M86" s="45"/>
      <c r="N86" s="45"/>
      <c r="O86" s="19"/>
      <c r="P86" s="32" t="s">
        <v>263</v>
      </c>
      <c r="Q86" s="4" t="s">
        <v>164</v>
      </c>
      <c r="R86" s="89" t="s">
        <v>155</v>
      </c>
    </row>
    <row r="87" spans="1:18" ht="61.5" customHeight="1">
      <c r="A87" s="86">
        <v>4</v>
      </c>
      <c r="B87" s="250"/>
      <c r="C87" s="266"/>
      <c r="D87" s="13" t="s">
        <v>254</v>
      </c>
      <c r="E87" s="12" t="s">
        <v>209</v>
      </c>
      <c r="F87" s="125"/>
      <c r="G87" s="28"/>
      <c r="H87" s="4" t="s">
        <v>6</v>
      </c>
      <c r="I87" s="4">
        <v>2015</v>
      </c>
      <c r="J87" s="41">
        <v>350</v>
      </c>
      <c r="K87" s="41"/>
      <c r="L87" s="23">
        <v>350</v>
      </c>
      <c r="M87" s="45"/>
      <c r="N87" s="45"/>
      <c r="O87" s="19"/>
      <c r="P87" s="32" t="s">
        <v>263</v>
      </c>
      <c r="Q87" s="4">
        <v>2015</v>
      </c>
      <c r="R87" s="89" t="s">
        <v>155</v>
      </c>
    </row>
    <row r="88" spans="1:18" s="140" customFormat="1" ht="47.25" customHeight="1">
      <c r="A88" s="86">
        <v>5</v>
      </c>
      <c r="B88" s="250"/>
      <c r="C88" s="266"/>
      <c r="D88" s="13" t="s">
        <v>210</v>
      </c>
      <c r="E88" s="180" t="s">
        <v>210</v>
      </c>
      <c r="F88" s="180"/>
      <c r="G88" s="28"/>
      <c r="H88" s="4" t="s">
        <v>255</v>
      </c>
      <c r="I88" s="4">
        <v>2015</v>
      </c>
      <c r="J88" s="41">
        <v>1050</v>
      </c>
      <c r="K88" s="41"/>
      <c r="L88" s="23">
        <v>1050</v>
      </c>
      <c r="M88" s="45"/>
      <c r="N88" s="45"/>
      <c r="O88" s="19"/>
      <c r="P88" s="32" t="s">
        <v>263</v>
      </c>
      <c r="Q88" s="4">
        <v>2015</v>
      </c>
      <c r="R88" s="89" t="s">
        <v>155</v>
      </c>
    </row>
    <row r="89" spans="1:19" ht="81" customHeight="1">
      <c r="A89" s="86">
        <v>6</v>
      </c>
      <c r="B89" s="250"/>
      <c r="C89" s="266"/>
      <c r="D89" s="12" t="s">
        <v>93</v>
      </c>
      <c r="E89" s="121" t="s">
        <v>211</v>
      </c>
      <c r="F89" s="121"/>
      <c r="G89" s="8"/>
      <c r="H89" s="1" t="s">
        <v>14</v>
      </c>
      <c r="I89" s="1">
        <v>2016</v>
      </c>
      <c r="J89" s="11">
        <v>630</v>
      </c>
      <c r="K89" s="11"/>
      <c r="L89" s="11"/>
      <c r="M89" s="11">
        <v>630</v>
      </c>
      <c r="N89" s="1"/>
      <c r="O89" s="1"/>
      <c r="P89" s="3" t="s">
        <v>263</v>
      </c>
      <c r="Q89" s="1" t="s">
        <v>112</v>
      </c>
      <c r="R89" s="60" t="s">
        <v>235</v>
      </c>
      <c r="S89" s="91"/>
    </row>
    <row r="90" spans="1:19" s="140" customFormat="1" ht="39" customHeight="1">
      <c r="A90" s="86">
        <v>7</v>
      </c>
      <c r="B90" s="255"/>
      <c r="C90" s="266"/>
      <c r="D90" s="12" t="s">
        <v>53</v>
      </c>
      <c r="E90" s="181" t="s">
        <v>143</v>
      </c>
      <c r="F90" s="181"/>
      <c r="G90" s="149"/>
      <c r="H90" s="4"/>
      <c r="I90" s="12">
        <v>2015</v>
      </c>
      <c r="J90" s="14">
        <v>497.7</v>
      </c>
      <c r="K90" s="14"/>
      <c r="L90" s="14">
        <v>497.7</v>
      </c>
      <c r="M90" s="14"/>
      <c r="N90" s="1"/>
      <c r="O90" s="1"/>
      <c r="P90" s="3"/>
      <c r="Q90" s="1" t="s">
        <v>165</v>
      </c>
      <c r="R90" s="60" t="s">
        <v>235</v>
      </c>
      <c r="S90" s="141"/>
    </row>
    <row r="91" spans="1:18" ht="66.75" customHeight="1">
      <c r="A91" s="86">
        <v>8</v>
      </c>
      <c r="B91" s="307">
        <v>3</v>
      </c>
      <c r="C91" s="266"/>
      <c r="D91" s="12" t="s">
        <v>159</v>
      </c>
      <c r="E91" s="13" t="s">
        <v>212</v>
      </c>
      <c r="F91" s="13"/>
      <c r="G91" s="3" t="s">
        <v>256</v>
      </c>
      <c r="H91" s="4" t="s">
        <v>7</v>
      </c>
      <c r="I91" s="1" t="s">
        <v>303</v>
      </c>
      <c r="J91" s="17">
        <v>1000</v>
      </c>
      <c r="K91" s="6"/>
      <c r="L91" s="17">
        <v>500</v>
      </c>
      <c r="M91" s="17">
        <v>500</v>
      </c>
      <c r="N91" s="11"/>
      <c r="O91" s="6"/>
      <c r="P91" s="3" t="s">
        <v>263</v>
      </c>
      <c r="Q91" s="1" t="s">
        <v>112</v>
      </c>
      <c r="R91" s="60" t="s">
        <v>155</v>
      </c>
    </row>
    <row r="92" spans="1:18" ht="61.5" customHeight="1">
      <c r="A92" s="86">
        <v>9</v>
      </c>
      <c r="B92" s="307"/>
      <c r="C92" s="266"/>
      <c r="D92" s="1" t="s">
        <v>160</v>
      </c>
      <c r="E92" s="3" t="s">
        <v>213</v>
      </c>
      <c r="F92" s="3"/>
      <c r="G92" s="3"/>
      <c r="H92" s="4" t="s">
        <v>8</v>
      </c>
      <c r="I92" s="1" t="s">
        <v>264</v>
      </c>
      <c r="J92" s="14">
        <v>400</v>
      </c>
      <c r="K92" s="47"/>
      <c r="L92" s="47">
        <v>100</v>
      </c>
      <c r="M92" s="47">
        <v>100</v>
      </c>
      <c r="N92" s="47">
        <v>100</v>
      </c>
      <c r="O92" s="47">
        <v>100</v>
      </c>
      <c r="P92" s="3" t="s">
        <v>263</v>
      </c>
      <c r="Q92" s="1" t="s">
        <v>240</v>
      </c>
      <c r="R92" s="60" t="s">
        <v>155</v>
      </c>
    </row>
    <row r="93" spans="1:18" s="140" customFormat="1" ht="44.25" customHeight="1">
      <c r="A93" s="86">
        <v>10</v>
      </c>
      <c r="B93" s="306"/>
      <c r="C93" s="266"/>
      <c r="D93" s="1" t="s">
        <v>54</v>
      </c>
      <c r="E93" s="3" t="s">
        <v>28</v>
      </c>
      <c r="F93" s="3"/>
      <c r="G93" s="3"/>
      <c r="H93" s="4" t="s">
        <v>55</v>
      </c>
      <c r="I93" s="1"/>
      <c r="J93" s="14"/>
      <c r="K93" s="47"/>
      <c r="L93" s="47"/>
      <c r="M93" s="47"/>
      <c r="N93" s="47"/>
      <c r="O93" s="47"/>
      <c r="P93" s="3"/>
      <c r="Q93" s="1"/>
      <c r="R93" s="60"/>
    </row>
    <row r="94" spans="1:18" s="132" customFormat="1" ht="53.25" customHeight="1">
      <c r="A94" s="87">
        <v>11</v>
      </c>
      <c r="B94" s="312">
        <v>4</v>
      </c>
      <c r="C94" s="266"/>
      <c r="D94" s="12" t="s">
        <v>2</v>
      </c>
      <c r="E94" s="12" t="s">
        <v>214</v>
      </c>
      <c r="F94" s="12" t="s">
        <v>2</v>
      </c>
      <c r="G94" s="12" t="s">
        <v>133</v>
      </c>
      <c r="H94" s="12" t="s">
        <v>75</v>
      </c>
      <c r="I94" s="44">
        <v>2016</v>
      </c>
      <c r="J94" s="154">
        <f>K94+L94+M94+N94+O94</f>
        <v>100</v>
      </c>
      <c r="K94" s="154"/>
      <c r="L94" s="154"/>
      <c r="M94" s="154">
        <v>100</v>
      </c>
      <c r="N94" s="154"/>
      <c r="O94" s="14"/>
      <c r="P94" s="13" t="s">
        <v>263</v>
      </c>
      <c r="Q94" s="44" t="s">
        <v>112</v>
      </c>
      <c r="R94" s="88" t="s">
        <v>127</v>
      </c>
    </row>
    <row r="95" spans="1:18" s="132" customFormat="1" ht="48.75" customHeight="1">
      <c r="A95" s="87">
        <v>12</v>
      </c>
      <c r="B95" s="312"/>
      <c r="C95" s="266"/>
      <c r="D95" s="12" t="s">
        <v>33</v>
      </c>
      <c r="E95" s="12" t="s">
        <v>215</v>
      </c>
      <c r="F95" s="12" t="s">
        <v>33</v>
      </c>
      <c r="G95" s="12" t="s">
        <v>133</v>
      </c>
      <c r="H95" s="12" t="s">
        <v>76</v>
      </c>
      <c r="I95" s="44">
        <v>2014</v>
      </c>
      <c r="J95" s="154">
        <f>K95+L95+M95+N95+O95</f>
        <v>1500</v>
      </c>
      <c r="K95" s="154">
        <v>1500</v>
      </c>
      <c r="L95" s="154"/>
      <c r="M95" s="154"/>
      <c r="N95" s="154"/>
      <c r="O95" s="14"/>
      <c r="P95" s="13" t="s">
        <v>263</v>
      </c>
      <c r="Q95" s="12" t="s">
        <v>77</v>
      </c>
      <c r="R95" s="88" t="s">
        <v>127</v>
      </c>
    </row>
    <row r="96" spans="1:18" s="140" customFormat="1" ht="94.5" customHeight="1" thickBot="1">
      <c r="A96" s="84">
        <v>13</v>
      </c>
      <c r="B96" s="135">
        <v>5</v>
      </c>
      <c r="C96" s="267"/>
      <c r="D96" s="82" t="s">
        <v>52</v>
      </c>
      <c r="E96" s="82" t="s">
        <v>216</v>
      </c>
      <c r="F96" s="82"/>
      <c r="G96" s="65" t="s">
        <v>56</v>
      </c>
      <c r="H96" s="65" t="s">
        <v>283</v>
      </c>
      <c r="I96" s="65" t="s">
        <v>303</v>
      </c>
      <c r="J96" s="62">
        <v>6460</v>
      </c>
      <c r="K96" s="182"/>
      <c r="L96" s="62">
        <v>3060</v>
      </c>
      <c r="M96" s="62">
        <v>3400</v>
      </c>
      <c r="N96" s="182"/>
      <c r="O96" s="182"/>
      <c r="P96" s="65" t="s">
        <v>263</v>
      </c>
      <c r="Q96" s="65" t="s">
        <v>112</v>
      </c>
      <c r="R96" s="94" t="s">
        <v>234</v>
      </c>
    </row>
    <row r="97" spans="1:18" ht="75" customHeight="1" thickBot="1">
      <c r="A97" s="118"/>
      <c r="B97" s="114"/>
      <c r="C97" s="113" t="s">
        <v>21</v>
      </c>
      <c r="D97" s="114"/>
      <c r="E97" s="114"/>
      <c r="F97" s="114"/>
      <c r="G97" s="114"/>
      <c r="H97" s="114"/>
      <c r="I97" s="114"/>
      <c r="J97" s="129">
        <f>K97+L97+M97+N97+O97</f>
        <v>14338.6</v>
      </c>
      <c r="K97" s="186">
        <f>SUM(K83:K96)</f>
        <v>2600.9</v>
      </c>
      <c r="L97" s="186">
        <f>SUM(L83:L96)</f>
        <v>5907.7</v>
      </c>
      <c r="M97" s="186">
        <f>SUM(M83:M96)</f>
        <v>4730</v>
      </c>
      <c r="N97" s="186">
        <f>SUM(N83:N96)</f>
        <v>100</v>
      </c>
      <c r="O97" s="186">
        <f>SUM(O83:O96)</f>
        <v>1000</v>
      </c>
      <c r="P97" s="114"/>
      <c r="Q97" s="114"/>
      <c r="R97" s="130"/>
    </row>
    <row r="98" spans="1:18" s="140" customFormat="1" ht="225.75" customHeight="1">
      <c r="A98" s="146">
        <v>1</v>
      </c>
      <c r="B98" s="4">
        <v>1</v>
      </c>
      <c r="C98" s="266" t="s">
        <v>266</v>
      </c>
      <c r="D98" s="35" t="s">
        <v>57</v>
      </c>
      <c r="E98" s="35" t="s">
        <v>217</v>
      </c>
      <c r="F98" s="35"/>
      <c r="G98" s="7" t="s">
        <v>58</v>
      </c>
      <c r="H98" s="4" t="s">
        <v>59</v>
      </c>
      <c r="I98" s="7" t="s">
        <v>303</v>
      </c>
      <c r="J98" s="36">
        <f>SUM(L98:M98)</f>
        <v>5600</v>
      </c>
      <c r="K98" s="185"/>
      <c r="L98" s="36">
        <v>3600</v>
      </c>
      <c r="M98" s="36">
        <v>2000</v>
      </c>
      <c r="N98" s="185"/>
      <c r="O98" s="185"/>
      <c r="P98" s="7"/>
      <c r="Q98" s="7">
        <v>2015</v>
      </c>
      <c r="R98" s="89" t="s">
        <v>155</v>
      </c>
    </row>
    <row r="99" spans="1:18" ht="84.75" customHeight="1">
      <c r="A99" s="86">
        <v>2</v>
      </c>
      <c r="B99" s="1">
        <v>3</v>
      </c>
      <c r="C99" s="243"/>
      <c r="D99" s="13" t="s">
        <v>257</v>
      </c>
      <c r="E99" s="13" t="s">
        <v>218</v>
      </c>
      <c r="F99" s="13"/>
      <c r="G99" s="3"/>
      <c r="H99" s="1" t="s">
        <v>60</v>
      </c>
      <c r="I99" s="3" t="s">
        <v>264</v>
      </c>
      <c r="J99" s="30">
        <v>400</v>
      </c>
      <c r="K99" s="29"/>
      <c r="L99" s="30">
        <v>100</v>
      </c>
      <c r="M99" s="30">
        <v>100</v>
      </c>
      <c r="N99" s="57">
        <v>100</v>
      </c>
      <c r="O99" s="57">
        <v>100</v>
      </c>
      <c r="P99" s="3"/>
      <c r="Q99" s="3" t="s">
        <v>264</v>
      </c>
      <c r="R99" s="60" t="s">
        <v>155</v>
      </c>
    </row>
    <row r="100" spans="1:18" ht="27" customHeight="1">
      <c r="A100" s="239">
        <v>3</v>
      </c>
      <c r="B100" s="225">
        <v>4</v>
      </c>
      <c r="C100" s="243"/>
      <c r="D100" s="251" t="s">
        <v>236</v>
      </c>
      <c r="E100" s="251" t="s">
        <v>219</v>
      </c>
      <c r="F100" s="251"/>
      <c r="G100" s="249" t="s">
        <v>267</v>
      </c>
      <c r="H100" s="249" t="s">
        <v>268</v>
      </c>
      <c r="I100" s="249" t="s">
        <v>304</v>
      </c>
      <c r="J100" s="256">
        <v>3395.3</v>
      </c>
      <c r="K100" s="30"/>
      <c r="L100" s="30"/>
      <c r="M100" s="30"/>
      <c r="N100" s="30">
        <v>3200</v>
      </c>
      <c r="O100" s="30"/>
      <c r="P100" s="3" t="s">
        <v>262</v>
      </c>
      <c r="Q100" s="249" t="s">
        <v>226</v>
      </c>
      <c r="R100" s="295" t="s">
        <v>234</v>
      </c>
    </row>
    <row r="101" spans="1:18" ht="27" customHeight="1">
      <c r="A101" s="239"/>
      <c r="B101" s="225"/>
      <c r="C101" s="243"/>
      <c r="D101" s="252"/>
      <c r="E101" s="252"/>
      <c r="F101" s="252"/>
      <c r="G101" s="255"/>
      <c r="H101" s="255"/>
      <c r="I101" s="255"/>
      <c r="J101" s="257"/>
      <c r="K101" s="33">
        <v>95.3</v>
      </c>
      <c r="L101" s="33">
        <v>100</v>
      </c>
      <c r="M101" s="33"/>
      <c r="N101" s="33"/>
      <c r="O101" s="33"/>
      <c r="P101" s="32" t="s">
        <v>263</v>
      </c>
      <c r="Q101" s="255"/>
      <c r="R101" s="309"/>
    </row>
    <row r="102" spans="1:18" ht="36" customHeight="1">
      <c r="A102" s="239"/>
      <c r="B102" s="225"/>
      <c r="C102" s="243"/>
      <c r="D102" s="252"/>
      <c r="E102" s="252"/>
      <c r="F102" s="252"/>
      <c r="G102" s="249" t="s">
        <v>269</v>
      </c>
      <c r="H102" s="249" t="s">
        <v>237</v>
      </c>
      <c r="I102" s="249">
        <v>2017</v>
      </c>
      <c r="J102" s="256">
        <v>1200</v>
      </c>
      <c r="K102" s="29"/>
      <c r="L102" s="29"/>
      <c r="M102" s="29"/>
      <c r="N102" s="30">
        <v>1000</v>
      </c>
      <c r="O102" s="29"/>
      <c r="P102" s="3" t="s">
        <v>262</v>
      </c>
      <c r="Q102" s="249" t="s">
        <v>226</v>
      </c>
      <c r="R102" s="309"/>
    </row>
    <row r="103" spans="1:18" ht="36" customHeight="1">
      <c r="A103" s="239"/>
      <c r="B103" s="225"/>
      <c r="C103" s="243"/>
      <c r="D103" s="238"/>
      <c r="E103" s="238"/>
      <c r="F103" s="238"/>
      <c r="G103" s="255"/>
      <c r="H103" s="255"/>
      <c r="I103" s="255"/>
      <c r="J103" s="257"/>
      <c r="K103" s="34"/>
      <c r="L103" s="34"/>
      <c r="M103" s="34"/>
      <c r="N103" s="33">
        <v>200</v>
      </c>
      <c r="O103" s="34"/>
      <c r="P103" s="32" t="s">
        <v>263</v>
      </c>
      <c r="Q103" s="255"/>
      <c r="R103" s="296"/>
    </row>
    <row r="104" spans="1:18" ht="67.5" customHeight="1" thickBot="1">
      <c r="A104" s="84">
        <v>4</v>
      </c>
      <c r="B104" s="65">
        <v>5</v>
      </c>
      <c r="C104" s="244"/>
      <c r="D104" s="82" t="s">
        <v>258</v>
      </c>
      <c r="E104" s="82" t="s">
        <v>144</v>
      </c>
      <c r="F104" s="82"/>
      <c r="G104" s="65" t="s">
        <v>260</v>
      </c>
      <c r="H104" s="76"/>
      <c r="I104" s="76" t="s">
        <v>148</v>
      </c>
      <c r="J104" s="76">
        <v>400</v>
      </c>
      <c r="K104" s="62">
        <v>350</v>
      </c>
      <c r="L104" s="62">
        <v>50</v>
      </c>
      <c r="M104" s="76"/>
      <c r="N104" s="76"/>
      <c r="O104" s="76"/>
      <c r="P104" s="76" t="s">
        <v>259</v>
      </c>
      <c r="Q104" s="76" t="s">
        <v>148</v>
      </c>
      <c r="R104" s="94" t="s">
        <v>155</v>
      </c>
    </row>
    <row r="105" spans="1:18" ht="62.25" customHeight="1" thickBot="1">
      <c r="A105" s="118"/>
      <c r="B105" s="114"/>
      <c r="C105" s="111" t="s">
        <v>22</v>
      </c>
      <c r="D105" s="98"/>
      <c r="E105" s="98"/>
      <c r="F105" s="98"/>
      <c r="G105" s="98"/>
      <c r="H105" s="109"/>
      <c r="I105" s="109"/>
      <c r="J105" s="102">
        <f>K105+L105+M105+N105+O105</f>
        <v>10995.3</v>
      </c>
      <c r="K105" s="101">
        <f>SUM(K98:K104)</f>
        <v>445.3</v>
      </c>
      <c r="L105" s="101">
        <f>SUM(L98:L104)</f>
        <v>3850</v>
      </c>
      <c r="M105" s="101">
        <f>SUM(M98:M104)</f>
        <v>2100</v>
      </c>
      <c r="N105" s="101">
        <f>SUM(N98:N104)</f>
        <v>4500</v>
      </c>
      <c r="O105" s="101">
        <f>SUM(O98:O104)</f>
        <v>100</v>
      </c>
      <c r="P105" s="109"/>
      <c r="Q105" s="109"/>
      <c r="R105" s="100"/>
    </row>
    <row r="106" spans="1:18" s="131" customFormat="1" ht="127.5" customHeight="1">
      <c r="A106" s="85">
        <v>1</v>
      </c>
      <c r="B106" s="68">
        <v>1</v>
      </c>
      <c r="C106" s="241" t="s">
        <v>297</v>
      </c>
      <c r="D106" s="67" t="s">
        <v>293</v>
      </c>
      <c r="E106" s="67"/>
      <c r="F106" s="67" t="s">
        <v>293</v>
      </c>
      <c r="G106" s="68"/>
      <c r="H106" s="68" t="s">
        <v>294</v>
      </c>
      <c r="I106" s="160"/>
      <c r="J106" s="160"/>
      <c r="K106" s="70"/>
      <c r="L106" s="70"/>
      <c r="M106" s="160"/>
      <c r="N106" s="160"/>
      <c r="O106" s="160"/>
      <c r="P106" s="68" t="s">
        <v>295</v>
      </c>
      <c r="Q106" s="160"/>
      <c r="R106" s="92" t="s">
        <v>296</v>
      </c>
    </row>
    <row r="107" spans="1:18" s="131" customFormat="1" ht="115.5" customHeight="1" thickBot="1">
      <c r="A107" s="84">
        <v>2</v>
      </c>
      <c r="B107" s="76">
        <v>2</v>
      </c>
      <c r="C107" s="242"/>
      <c r="D107" s="65" t="s">
        <v>1</v>
      </c>
      <c r="E107" s="65"/>
      <c r="F107" s="65" t="s">
        <v>1</v>
      </c>
      <c r="G107" s="76"/>
      <c r="H107" s="65" t="s">
        <v>32</v>
      </c>
      <c r="I107" s="76"/>
      <c r="J107" s="76"/>
      <c r="K107" s="76"/>
      <c r="L107" s="76"/>
      <c r="M107" s="76"/>
      <c r="N107" s="76"/>
      <c r="O107" s="76"/>
      <c r="P107" s="76" t="s">
        <v>263</v>
      </c>
      <c r="Q107" s="76"/>
      <c r="R107" s="93" t="s">
        <v>127</v>
      </c>
    </row>
    <row r="108" spans="1:18" ht="73.5" customHeight="1" thickBot="1">
      <c r="A108" s="118"/>
      <c r="B108" s="115"/>
      <c r="C108" s="120" t="s">
        <v>23</v>
      </c>
      <c r="D108" s="119"/>
      <c r="E108" s="119"/>
      <c r="F108" s="119"/>
      <c r="G108" s="115"/>
      <c r="H108" s="119"/>
      <c r="I108" s="115"/>
      <c r="J108" s="117">
        <f>K108+L108+M108+N108+O108</f>
        <v>0</v>
      </c>
      <c r="K108" s="117">
        <f>SUM(K106:K107)</f>
        <v>0</v>
      </c>
      <c r="L108" s="117">
        <f>SUM(L106:L107)</f>
        <v>0</v>
      </c>
      <c r="M108" s="117">
        <f>SUM(M106:M107)</f>
        <v>0</v>
      </c>
      <c r="N108" s="117">
        <f>SUM(N106:N107)</f>
        <v>0</v>
      </c>
      <c r="O108" s="117">
        <f>SUM(O106:O107)</f>
        <v>0</v>
      </c>
      <c r="P108" s="115"/>
      <c r="Q108" s="115"/>
      <c r="R108" s="116"/>
    </row>
    <row r="109" spans="1:18" s="138" customFormat="1" ht="36.75" customHeight="1" thickBot="1">
      <c r="A109" s="144"/>
      <c r="B109" s="143"/>
      <c r="C109" s="289" t="s">
        <v>3</v>
      </c>
      <c r="D109" s="290"/>
      <c r="E109" s="290"/>
      <c r="F109" s="290"/>
      <c r="G109" s="290"/>
      <c r="H109" s="290"/>
      <c r="I109" s="291"/>
      <c r="J109" s="142">
        <f>L109+M109+N109+O109+K109</f>
        <v>81709.1</v>
      </c>
      <c r="K109" s="142">
        <f>K29+K35+K42+K51+K60+K68+K82+K97+K105+K108+K63</f>
        <v>13949.699999999999</v>
      </c>
      <c r="L109" s="142">
        <f>L29+L35+L42+L51+L60+L68+L82+L97+L105+L108+L63</f>
        <v>13682.7</v>
      </c>
      <c r="M109" s="142">
        <f>M29+M35+M42+M51+M60+M68+M82+M97+M105+M108+M63</f>
        <v>14267.5</v>
      </c>
      <c r="N109" s="142">
        <f>N29+N35+N42+N51+N60+N68+N82+N97+N105+N108+N63</f>
        <v>18258.4</v>
      </c>
      <c r="O109" s="142">
        <f>O29+O35+O42+O51+O60+O68+O82+O97+O105+O108+O63</f>
        <v>21550.8</v>
      </c>
      <c r="P109" s="143"/>
      <c r="Q109" s="143"/>
      <c r="R109" s="183"/>
    </row>
    <row r="110" ht="12.75">
      <c r="J110" s="56"/>
    </row>
    <row r="111" spans="4:16" ht="40.5" customHeight="1">
      <c r="D111" s="288"/>
      <c r="E111" s="288"/>
      <c r="F111" s="288"/>
      <c r="G111" s="288"/>
      <c r="H111" s="288"/>
      <c r="J111" s="97"/>
      <c r="K111" s="97"/>
      <c r="L111" s="97"/>
      <c r="M111" s="97"/>
      <c r="N111" s="97"/>
      <c r="O111" s="97"/>
      <c r="P111" s="50"/>
    </row>
    <row r="112" spans="4:16" ht="12.75">
      <c r="D112" s="9"/>
      <c r="E112" s="9"/>
      <c r="F112" s="9"/>
      <c r="G112" s="51"/>
      <c r="H112" s="51"/>
      <c r="P112" s="49"/>
    </row>
    <row r="113" spans="4:16" ht="18.75">
      <c r="D113" s="288"/>
      <c r="E113" s="288"/>
      <c r="F113" s="288"/>
      <c r="G113" s="288"/>
      <c r="H113" s="288"/>
      <c r="J113" s="56"/>
      <c r="K113" s="56"/>
      <c r="L113" s="56"/>
      <c r="M113" s="56"/>
      <c r="N113" s="56"/>
      <c r="O113" s="56"/>
      <c r="P113" s="50"/>
    </row>
    <row r="114" spans="4:16" ht="12.75" customHeight="1">
      <c r="D114" s="9"/>
      <c r="E114" s="9"/>
      <c r="F114" s="9"/>
      <c r="G114" s="51"/>
      <c r="H114" s="51"/>
      <c r="P114" s="49"/>
    </row>
    <row r="115" spans="4:16" ht="18.75">
      <c r="D115" s="288"/>
      <c r="E115" s="288"/>
      <c r="F115" s="288"/>
      <c r="G115" s="288"/>
      <c r="H115" s="288"/>
      <c r="O115" s="240"/>
      <c r="P115" s="240"/>
    </row>
    <row r="116" spans="4:16" ht="12.75">
      <c r="D116" s="9"/>
      <c r="E116" s="9"/>
      <c r="F116" s="9"/>
      <c r="G116" s="51"/>
      <c r="H116" s="51"/>
      <c r="P116" s="49"/>
    </row>
    <row r="117" spans="4:16" ht="42" customHeight="1">
      <c r="D117" s="288"/>
      <c r="E117" s="288"/>
      <c r="F117" s="288"/>
      <c r="G117" s="288"/>
      <c r="H117" s="288"/>
      <c r="P117" s="50"/>
    </row>
    <row r="118" spans="4:16" ht="12.75">
      <c r="D118" s="9"/>
      <c r="E118" s="9"/>
      <c r="F118" s="9"/>
      <c r="G118" s="51"/>
      <c r="H118" s="51"/>
      <c r="P118" s="49"/>
    </row>
    <row r="119" spans="4:16" ht="40.5" customHeight="1">
      <c r="D119" s="288"/>
      <c r="E119" s="288"/>
      <c r="F119" s="288"/>
      <c r="G119" s="288"/>
      <c r="H119" s="288"/>
      <c r="P119" s="50"/>
    </row>
    <row r="120" spans="4:16" ht="12.75">
      <c r="D120" s="9"/>
      <c r="E120" s="9"/>
      <c r="F120" s="9"/>
      <c r="G120" s="51"/>
      <c r="H120" s="51"/>
      <c r="P120" s="49"/>
    </row>
    <row r="121" spans="4:16" ht="31.5" customHeight="1">
      <c r="D121" s="288"/>
      <c r="E121" s="288"/>
      <c r="F121" s="288"/>
      <c r="G121" s="288"/>
      <c r="H121" s="288"/>
      <c r="P121" s="50"/>
    </row>
  </sheetData>
  <sheetProtection/>
  <mergeCells count="106">
    <mergeCell ref="E64:E67"/>
    <mergeCell ref="Q1:R1"/>
    <mergeCell ref="K3:P3"/>
    <mergeCell ref="H47:H48"/>
    <mergeCell ref="J47:J50"/>
    <mergeCell ref="H49:H50"/>
    <mergeCell ref="Q47:Q50"/>
    <mergeCell ref="I47:I50"/>
    <mergeCell ref="K5:P5"/>
    <mergeCell ref="Q56:Q57"/>
    <mergeCell ref="A100:A103"/>
    <mergeCell ref="O115:P115"/>
    <mergeCell ref="C106:C107"/>
    <mergeCell ref="B21:B22"/>
    <mergeCell ref="C36:C41"/>
    <mergeCell ref="E21:E22"/>
    <mergeCell ref="E47:E50"/>
    <mergeCell ref="F21:F22"/>
    <mergeCell ref="E56:E57"/>
    <mergeCell ref="J56:J57"/>
    <mergeCell ref="D3:D4"/>
    <mergeCell ref="G3:G4"/>
    <mergeCell ref="I5:J5"/>
    <mergeCell ref="E3:E4"/>
    <mergeCell ref="H100:H101"/>
    <mergeCell ref="I100:I101"/>
    <mergeCell ref="J100:J101"/>
    <mergeCell ref="D100:D103"/>
    <mergeCell ref="D83:D84"/>
    <mergeCell ref="G83:G84"/>
    <mergeCell ref="Q83:Q84"/>
    <mergeCell ref="I102:I103"/>
    <mergeCell ref="J102:J103"/>
    <mergeCell ref="Q102:Q103"/>
    <mergeCell ref="Q100:Q101"/>
    <mergeCell ref="A72:A81"/>
    <mergeCell ref="A83:A84"/>
    <mergeCell ref="G102:G103"/>
    <mergeCell ref="G72:G81"/>
    <mergeCell ref="D72:D81"/>
    <mergeCell ref="E100:E103"/>
    <mergeCell ref="G100:G101"/>
    <mergeCell ref="A3:A4"/>
    <mergeCell ref="A47:A50"/>
    <mergeCell ref="A21:A22"/>
    <mergeCell ref="A56:A57"/>
    <mergeCell ref="G47:G50"/>
    <mergeCell ref="G56:G57"/>
    <mergeCell ref="D47:D50"/>
    <mergeCell ref="D56:D57"/>
    <mergeCell ref="I72:I81"/>
    <mergeCell ref="H72:H73"/>
    <mergeCell ref="H74:H75"/>
    <mergeCell ref="H78:H79"/>
    <mergeCell ref="H80:H81"/>
    <mergeCell ref="H76:H77"/>
    <mergeCell ref="D21:D22"/>
    <mergeCell ref="C43:C50"/>
    <mergeCell ref="R100:R103"/>
    <mergeCell ref="B2:Q2"/>
    <mergeCell ref="H3:H4"/>
    <mergeCell ref="I3:J3"/>
    <mergeCell ref="B3:B4"/>
    <mergeCell ref="C3:C4"/>
    <mergeCell ref="C98:C104"/>
    <mergeCell ref="C6:C28"/>
    <mergeCell ref="C30:C34"/>
    <mergeCell ref="B100:B103"/>
    <mergeCell ref="H56:H57"/>
    <mergeCell ref="I56:I57"/>
    <mergeCell ref="C52:C59"/>
    <mergeCell ref="C64:C67"/>
    <mergeCell ref="F72:F81"/>
    <mergeCell ref="F83:F84"/>
    <mergeCell ref="F56:F57"/>
    <mergeCell ref="H83:H84"/>
    <mergeCell ref="F100:F103"/>
    <mergeCell ref="H102:H103"/>
    <mergeCell ref="B94:B95"/>
    <mergeCell ref="B85:B90"/>
    <mergeCell ref="B91:B93"/>
    <mergeCell ref="R72:R81"/>
    <mergeCell ref="J72:J81"/>
    <mergeCell ref="Q72:Q81"/>
    <mergeCell ref="E72:E81"/>
    <mergeCell ref="E83:E84"/>
    <mergeCell ref="C83:C96"/>
    <mergeCell ref="B56:B57"/>
    <mergeCell ref="B47:B50"/>
    <mergeCell ref="B83:B84"/>
    <mergeCell ref="R47:R50"/>
    <mergeCell ref="R56:R57"/>
    <mergeCell ref="R83:R84"/>
    <mergeCell ref="I83:I84"/>
    <mergeCell ref="J83:J84"/>
    <mergeCell ref="F47:F50"/>
    <mergeCell ref="B72:B81"/>
    <mergeCell ref="C61:C62"/>
    <mergeCell ref="D121:H121"/>
    <mergeCell ref="C109:I109"/>
    <mergeCell ref="D111:H111"/>
    <mergeCell ref="D117:H117"/>
    <mergeCell ref="D119:H119"/>
    <mergeCell ref="D113:H113"/>
    <mergeCell ref="D115:H115"/>
    <mergeCell ref="C69:C81"/>
  </mergeCells>
  <printOptions/>
  <pageMargins left="0.1968503937007874" right="0" top="0.1968503937007874" bottom="0.1968503937007874"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dep8</cp:lastModifiedBy>
  <cp:lastPrinted>2014-09-04T10:19:58Z</cp:lastPrinted>
  <dcterms:created xsi:type="dcterms:W3CDTF">1996-10-08T23:32:33Z</dcterms:created>
  <dcterms:modified xsi:type="dcterms:W3CDTF">2014-09-17T06:09:14Z</dcterms:modified>
  <cp:category/>
  <cp:version/>
  <cp:contentType/>
  <cp:contentStatus/>
</cp:coreProperties>
</file>