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1 кв. 2021" sheetId="1" state="hidden" r:id="rId1"/>
    <sheet name="Приложение 1 2022" sheetId="2" r:id="rId2"/>
  </sheets>
  <definedNames>
    <definedName name="Z_10DDFA4B_4BF0_4904_BC7B_EA083C7EF079_.wvu.Rows" localSheetId="1" hidden="1">'Приложение 1 2022'!#REF!,'Приложение 1 2022'!#REF!,'Приложение 1 2022'!#REF!,'Приложение 1 2022'!#REF!,'Приложение 1 2022'!#REF!,'Приложение 1 2022'!#REF!,'Приложение 1 2022'!$60:$60,'Приложение 1 2022'!#REF!,'Приложение 1 2022'!#REF!,'Приложение 1 2022'!#REF!,'Приложение 1 2022'!#REF!,'Приложение 1 2022'!$125:$127,'Приложение 1 2022'!$131:$131,'Приложение 1 2022'!#REF!,'Приложение 1 2022'!$144:$145,'Приложение 1 2022'!$148:$148,'Приложение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2022'!$222:$222,'Приложение 1 2022'!#REF!,'Приложение 1 2022'!#REF!,'Приложение 1 2022'!$251:$251,'Приложение 1 2022'!#REF!,'Приложение 1 2022'!#REF!,'Приложение 1 2022'!#REF!,'Приложение 1 2022'!#REF!,'Приложение 1 2022'!$270:$270,'Приложение 1 2022'!$276:$276</definedName>
    <definedName name="Z_1753F247_B58F_49BB_AF7A_05F58D0D599C_.wvu.PrintTitles" localSheetId="0" hidden="1">'1 кв. 2021'!$13:$13</definedName>
    <definedName name="Z_1753F247_B58F_49BB_AF7A_05F58D0D599C_.wvu.PrintTitles" localSheetId="1" hidden="1">'Приложение 1 2022'!$8:$8</definedName>
    <definedName name="Z_1753F247_B58F_49BB_AF7A_05F58D0D599C_.wvu.Rows" localSheetId="0" hidden="1">'1 кв. 2021'!$21:$21,'1 кв. 2021'!$27:$27,'1 кв. 2021'!$29:$29,'1 кв. 2021'!$31:$31,'1 кв. 2021'!$44:$46,'1 кв. 2021'!$49:$49,'1 кв. 2021'!$53:$53,'1 кв. 2021'!$55:$55,'1 кв. 2021'!$60:$61</definedName>
    <definedName name="Z_1753F247_B58F_49BB_AF7A_05F58D0D599C_.wvu.Rows" localSheetId="1" hidden="1">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2022'!$217:$217,'Приложение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2022'!#REF!,'Приложение 1 2022'!$270:$270</definedName>
    <definedName name="Z_20FAA0DA_D936_4C4A_9A1F_AB0EFC1E4A4B_.wvu.PrintTitles" localSheetId="1" hidden="1">'Приложение 1 2022'!$8:$8</definedName>
    <definedName name="_xlnm.Print_Titles" localSheetId="0">'1 кв. 2021'!$13:$13</definedName>
    <definedName name="_xlnm.Print_Titles" localSheetId="1">'Приложение 1 2022'!$8:$8</definedName>
  </definedNames>
  <calcPr fullCalcOnLoad="1"/>
</workbook>
</file>

<file path=xl/sharedStrings.xml><?xml version="1.0" encoding="utf-8"?>
<sst xmlns="http://schemas.openxmlformats.org/spreadsheetml/2006/main" count="2232" uniqueCount="458">
  <si>
    <t>Наименование доходов</t>
  </si>
  <si>
    <t>Код бюджетной классификации Российской Федерации</t>
  </si>
  <si>
    <t>Сумма,                тыс.руб.</t>
  </si>
  <si>
    <t>НАЛОГОВЫЕ И НЕНАЛОГОВЫЕ ДОХОДЫ</t>
  </si>
  <si>
    <t>1</t>
  </si>
  <si>
    <t>00</t>
  </si>
  <si>
    <t>00000</t>
  </si>
  <si>
    <t>0000</t>
  </si>
  <si>
    <t>000</t>
  </si>
  <si>
    <t>НАЛОГИ НА ПРИБЫЛЬ, ДОХОДЫ</t>
  </si>
  <si>
    <t>01</t>
  </si>
  <si>
    <t>Налог на доходы физических лиц</t>
  </si>
  <si>
    <t>02000</t>
  </si>
  <si>
    <t>110</t>
  </si>
  <si>
    <t>НАЛОГИ НА ТОВАРЫ (РАБОТЫ, УСЛУГИ), РЕАЛИЗУЕМЫЕ НА ТЕРРИТОРИИ РОССИЙСКОЙ ФЕДЕРАЦИИ</t>
  </si>
  <si>
    <t>03</t>
  </si>
  <si>
    <t>НАЛОГИ НА СОВОКУПНЫЙ ДОХОД</t>
  </si>
  <si>
    <t>05</t>
  </si>
  <si>
    <t>Единый налог на вмененный доход для отдельных видов деятельности</t>
  </si>
  <si>
    <t>02</t>
  </si>
  <si>
    <t>Единый сельскохозяйственный налог</t>
  </si>
  <si>
    <t>03000</t>
  </si>
  <si>
    <t>Налог, взимаемый в связи с применением патентной системы налогообложения</t>
  </si>
  <si>
    <t>04000</t>
  </si>
  <si>
    <t>НАЛОГИ НА ИМУЩЕСТВО</t>
  </si>
  <si>
    <t>06</t>
  </si>
  <si>
    <t>Налог на имущество физических лиц</t>
  </si>
  <si>
    <t>01000</t>
  </si>
  <si>
    <t>Земельный налог</t>
  </si>
  <si>
    <t>06000</t>
  </si>
  <si>
    <t>ГОСУДАРСТВЕННАЯ ПОШЛИНА</t>
  </si>
  <si>
    <t>08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</si>
  <si>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</si>
  <si>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</si>
  <si>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</si>
  <si>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</si>
  <si>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</si>
  <si>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</si>
  <si>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</si>
  <si>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13</t>
  </si>
  <si>
    <t>ДОХОДЫ ОТ ПРОДАЖИ МАТЕРИАЛЬНЫХ И НЕМАТЕРИАЛЬНЫХ АКТИВОВ</t>
  </si>
  <si>
    <t>14</t>
  </si>
  <si>
    <t>ШТРАФЫ, САНКЦИИ, ВОЗМЕЩЕНИЕ УЩЕРБА</t>
  </si>
  <si>
    <t>16</t>
  </si>
  <si>
    <t>ПРОЧИЕ НЕНАЛОГОВЫЕ ДОХОДЫ</t>
  </si>
  <si>
    <t>17</t>
  </si>
  <si>
    <t>БЕЗВОЗМЕЗДНЫЕ ПОСТУПЛЕНИЯ</t>
  </si>
  <si>
    <t>2</t>
  </si>
  <si>
    <t>Дотации бюджетам городских округов на выравнивание бюджетной обеспеченности</t>
  </si>
  <si>
    <t>04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</si>
  <si>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</si>
  <si>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</si>
  <si>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</si>
  <si>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18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</si>
  <si>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</si>
  <si>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</si>
  <si>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</si>
  <si>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</si>
  <si>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</si>
  <si>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10000</t>
  </si>
  <si>
    <t>15001</t>
  </si>
  <si>
    <t>20000</t>
  </si>
  <si>
    <t>29999</t>
  </si>
  <si>
    <t>Субвенции бюджетам бюджетной системы Российской Федерации</t>
  </si>
  <si>
    <t>30000</t>
  </si>
  <si>
    <t>30024</t>
  </si>
  <si>
    <t>30029</t>
  </si>
  <si>
    <t>39999</t>
  </si>
  <si>
    <t>40000</t>
  </si>
  <si>
    <t xml:space="preserve">2 </t>
  </si>
  <si>
    <t>49999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</si>
  <si>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</si>
  <si>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</si>
  <si>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04010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</si>
  <si>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</si>
  <si>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</si>
  <si>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60010</t>
  </si>
  <si>
    <t>БЕЗВОЗМЕЗДНЫЕ ПОСТУПЛЕНИЯ ОТ ДРУГИХ БЮДЖЕТОВ БЮДЖЕТНОЙ СИСТЕМЫ РОССИЙСКОЙ ФЕДЕРАЦИИ</t>
  </si>
  <si>
    <t>09</t>
  </si>
  <si>
    <t>ЗАДОЛЖЕННОСТЬ И ПЕРЕРАСЧЕТЫ ПО ОТМЕНЕННЫМ НАЛОГАМ, СБОРАМ И ИНЫМ ОБЯЗАТЕЛЬНЫМ ПЛАТЕЖАМ</t>
  </si>
  <si>
    <t>07000</t>
  </si>
  <si>
    <t>Осуществление государственных полномочий по формированию торгового реестра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</si>
  <si>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</si>
  <si>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</si>
  <si>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25466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</si>
  <si>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</si>
  <si>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</si>
  <si>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</si>
  <si>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Прочие субвенции бюджетам городских округов</t>
  </si>
  <si>
    <t>ПРОЧИЕ БЕЗВОЗМЕЗДНЫЕ ПОСТУПЛЕНИЯ</t>
  </si>
  <si>
    <t>07</t>
  </si>
  <si>
    <t>04050</t>
  </si>
  <si>
    <t>Прочие безвозмездные поступления в бюджеты городских округов</t>
  </si>
  <si>
    <t>150</t>
  </si>
  <si>
    <t>39998</t>
  </si>
  <si>
    <t>Единая субвенция бюджетам городских округов</t>
  </si>
  <si>
    <t>25064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</si>
  <si>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</si>
  <si>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Платежи от государственных и муниципальных унитарных предприятий</t>
  </si>
  <si>
    <t>ДОХОДЫ ОТ ОКАЗАНИЯ ПЛАТНЫХ УСЛУГ И КОМПЕНСАЦИИ ЗАТРАТ ГОСУДАРСТВА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</si>
  <si>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</si>
  <si>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Исполнение бюджета городского округа "Котлас"    </t>
  </si>
  <si>
    <t>за 1 квартал 2021 года по доходам</t>
  </si>
  <si>
    <t>бюджета городского округа "Котлас"</t>
  </si>
  <si>
    <t>Налог, взимаемый в связи с применением упрощенной системы налогообложения</t>
  </si>
  <si>
    <t>25304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</si>
  <si>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</si>
  <si>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27112</t>
  </si>
  <si>
    <t>Субсидии бюджетам городских округов на софинансирование капитальных вложений в объекты муниципальной собственности</t>
  </si>
  <si>
    <t>35303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</si>
  <si>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</si>
  <si>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25085</t>
  </si>
  <si>
    <t>Возврат остатков субсидий на мероприятия по поддержке социально ориентированных некоммерческих организаций из бюджетов городских округов</t>
  </si>
  <si>
    <t>25566</t>
  </si>
  <si>
    <t>Возврат остатков субсидий на мероприятия в области обращения с отходами из бюджетов городских округов</t>
  </si>
  <si>
    <t>45159</t>
  </si>
  <si>
    <t>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</si>
  <si>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Код администратора</t>
  </si>
  <si>
    <t>Код бюджетной классификации РФ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</si>
  <si>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</si>
  <si>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10123</t>
  </si>
  <si>
    <t>0041</t>
  </si>
  <si>
    <t>140</t>
  </si>
  <si>
    <t>048</t>
  </si>
  <si>
    <t>Федеральная служба по надзору в сфере природопользования</t>
  </si>
  <si>
    <t>2100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</si>
  <si>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</si>
  <si>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01010</t>
  </si>
  <si>
    <t>6000</t>
  </si>
  <si>
    <t>01030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</si>
  <si>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</si>
  <si>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</si>
  <si>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</si>
  <si>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</si>
  <si>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01042</t>
  </si>
  <si>
    <t>083</t>
  </si>
  <si>
    <t>Министерство агропромышленного комплекса и торговли Архангельской области</t>
  </si>
  <si>
    <t>01143</t>
  </si>
  <si>
    <t>0019</t>
  </si>
  <si>
    <t>01333</t>
  </si>
  <si>
    <t>090</t>
  </si>
  <si>
    <t>Финансовое управление администрации городского округа 
Архангельской области "Котлас"</t>
  </si>
  <si>
    <t>Прочие доходы от компенсации затрат бюджетов городских округов (сумма платежа)</t>
  </si>
  <si>
    <t>02994</t>
  </si>
  <si>
    <t>130</t>
  </si>
  <si>
    <t>Дотации бюджетам городских округов на выравнивание бюджетной обеспеченности из бюджета субъекта Российской Федерации (сумма платежа)</t>
  </si>
  <si>
    <t>Прочие субсидии бюджетам городских округов (сумма платежа)</t>
  </si>
  <si>
    <t>Единая субвенция бюджетам городских округов (сумма платежа)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</si>
  <si>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 (сумма платежа)</t>
  </si>
  <si>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</si>
  <si>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</si>
  <si>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</si>
  <si>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</si>
  <si>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</si>
  <si>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</si>
  <si>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</si>
  <si>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</si>
  <si>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</si>
  <si>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02261</t>
  </si>
  <si>
    <t>104</t>
  </si>
  <si>
    <t>Министерство транспорта Архангельской области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</si>
  <si>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отмененному))</t>
  </si>
  <si>
    <t>07142</t>
  </si>
  <si>
    <t>1000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</si>
  <si>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(сумма платежа (перерасчеты, недоимка и задолженность по соответствующему платежу, в том числе по отмененному)</t>
  </si>
  <si>
    <t>07090</t>
  </si>
  <si>
    <t>141</t>
  </si>
  <si>
    <t>Федеральная служба по надзору в сфере защиты прав потребителей и благополучия человека</t>
  </si>
  <si>
    <t>162</t>
  </si>
  <si>
    <t>Комитет по управлению имуществом администрации 
 городского округа Архангельской области "Котлас"</t>
  </si>
  <si>
    <t>05012</t>
  </si>
  <si>
    <t>3000</t>
  </si>
  <si>
    <t>05024</t>
  </si>
  <si>
    <t>05074</t>
  </si>
  <si>
    <t>09044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</si>
  <si>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использование земельного участка)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</si>
  <si>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(сумма платежа)</t>
  </si>
  <si>
    <t>06012</t>
  </si>
  <si>
    <t>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</si>
  <si>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(сумма платежа)</t>
  </si>
  <si>
    <t>06312</t>
  </si>
  <si>
    <t>13040</t>
  </si>
  <si>
    <t>410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</si>
  <si>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(сумма платежа)</t>
  </si>
  <si>
    <t>35082</t>
  </si>
  <si>
    <t>Прочие субвенции бюджетам городских округов (сумма платежа)</t>
  </si>
  <si>
    <t>182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</si>
  <si>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</si>
  <si>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</si>
  <si>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</si>
  <si>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</si>
  <si>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</si>
  <si>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</si>
  <si>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</si>
  <si>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</si>
  <si>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</si>
  <si>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</si>
  <si>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</si>
  <si>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</si>
  <si>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</si>
  <si>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</si>
  <si>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</si>
  <si>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</si>
  <si>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02040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</si>
  <si>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</si>
  <si>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</si>
  <si>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</si>
  <si>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</si>
  <si>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</si>
  <si>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</si>
  <si>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</si>
  <si>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</si>
  <si>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</si>
  <si>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06032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</si>
  <si>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</si>
  <si>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</si>
  <si>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06042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</si>
  <si>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</si>
  <si>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</si>
  <si>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04052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</si>
  <si>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</si>
  <si>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1 </t>
  </si>
  <si>
    <t xml:space="preserve">16 </t>
  </si>
  <si>
    <t>10129</t>
  </si>
  <si>
    <t>188</t>
  </si>
  <si>
    <t>Министерство внутренних дел Российской Федерации</t>
  </si>
  <si>
    <t>301</t>
  </si>
  <si>
    <t>Администрация Губернатора Архангельской области и Правительства Архангельской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</si>
  <si>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</si>
  <si>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01053</t>
  </si>
  <si>
    <t>0035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</si>
  <si>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</si>
  <si>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9000</t>
  </si>
  <si>
    <t>01063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</si>
  <si>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</si>
  <si>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0101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</si>
  <si>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</si>
  <si>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</si>
  <si>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01073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</si>
  <si>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</si>
  <si>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</si>
  <si>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0027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</si>
  <si>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</si>
  <si>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01113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</si>
  <si>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</si>
  <si>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01193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</si>
  <si>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</si>
  <si>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01203</t>
  </si>
  <si>
    <t>0021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</si>
  <si>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</si>
  <si>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312</t>
  </si>
  <si>
    <t>Администрация городского округа Архангельской области "Котлас"</t>
  </si>
  <si>
    <t>01994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</si>
  <si>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(сумма платежа)</t>
  </si>
  <si>
    <t>07010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</si>
  <si>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(сумма платежа)</t>
  </si>
  <si>
    <t>Невыясненные поступления, зачисляемые в бюджеты городских округов (сумма платежа)</t>
  </si>
  <si>
    <t>01040</t>
  </si>
  <si>
    <t>180</t>
  </si>
  <si>
    <t>05040</t>
  </si>
  <si>
    <t>Субвенции бюджетам городских округов на выполнение передаваемых полномочий субъектов Российской Федерации (сумма платежа)</t>
  </si>
  <si>
    <t>Прочие межбюджетные трансферты, передаваемые бюджетам городских округов (сумма платежа)</t>
  </si>
  <si>
    <t>313</t>
  </si>
  <si>
    <t>Управление городского хозяйства администрации городского округа 
Архангельской области "Котлас"</t>
  </si>
  <si>
    <t>07173</t>
  </si>
  <si>
    <t>4100</t>
  </si>
  <si>
    <t>Прочие доходы от оказания платных услуг (работ) получателями средств бюджетов городских округов (сумма платежа)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</si>
  <si>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платежа)</t>
  </si>
  <si>
    <t>11064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</si>
  <si>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(сумма платежа)</t>
  </si>
  <si>
    <t>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</si>
  <si>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(сумма платежа)</t>
  </si>
  <si>
    <t>20302</t>
  </si>
  <si>
    <t>315</t>
  </si>
  <si>
    <t>Управление экономического развития администрации городского округа Архангельской области "Котлас"</t>
  </si>
  <si>
    <t>Прочие неналоговые доходы бюджетов городских округов (сумма платежа)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</si>
  <si>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(сумма платежа)</t>
  </si>
  <si>
    <t>25021</t>
  </si>
  <si>
    <t>316</t>
  </si>
  <si>
    <t>Управление по социальным вопросам администрации городского округа Архангельской области  "Котлас"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</si>
  <si>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(сумма платежа)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</si>
  <si>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(сумма платежа)</t>
  </si>
  <si>
    <t>Субсидии бюджетам городских округов на реализацию мероприятий по обеспечению жильем молодых семей (сумма платежа)</t>
  </si>
  <si>
    <t>25497</t>
  </si>
  <si>
    <t>Прочие субсидии бюджетам городских округов  (сумма платежа)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</si>
  <si>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(сумма платежа)</t>
  </si>
  <si>
    <t>Доходы бюджетов городских округов от возврата бюджетными учреждениями остатков субсидий прошлых лет (сумма платежа)</t>
  </si>
  <si>
    <t>435</t>
  </si>
  <si>
    <t xml:space="preserve">Агентство по организационному обеспечению деятельности мировых судей Архангельской области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</si>
  <si>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</si>
  <si>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0008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</si>
  <si>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</si>
  <si>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</si>
  <si>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</si>
  <si>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0091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</si>
  <si>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</si>
  <si>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</si>
  <si>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01083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</si>
  <si>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</si>
  <si>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0281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</si>
  <si>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</si>
  <si>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01123</t>
  </si>
  <si>
    <t>0003</t>
  </si>
  <si>
    <t>0025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</si>
  <si>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</si>
  <si>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0002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</si>
  <si>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</si>
  <si>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0016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</si>
  <si>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</si>
  <si>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</si>
  <si>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01153</t>
  </si>
  <si>
    <t>0005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</si>
  <si>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</si>
  <si>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0006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</si>
  <si>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</si>
  <si>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0012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</si>
  <si>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</si>
  <si>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01173</t>
  </si>
  <si>
    <t>0007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</si>
  <si>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</si>
  <si>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</si>
  <si>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</si>
  <si>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</si>
  <si>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</si>
  <si>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</si>
  <si>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ВСЕГО</t>
  </si>
  <si>
    <t>1010</t>
  </si>
  <si>
    <t>1011</t>
  </si>
  <si>
    <t>1020</t>
  </si>
  <si>
    <t>3010</t>
  </si>
  <si>
    <t>3020</t>
  </si>
  <si>
    <t>4200</t>
  </si>
  <si>
    <t>4300</t>
  </si>
  <si>
    <t>01011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</si>
  <si>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</si>
  <si>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</si>
  <si>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</si>
  <si>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01012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</si>
  <si>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</si>
  <si>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</si>
  <si>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</si>
  <si>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</si>
  <si>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</si>
  <si>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</si>
  <si>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1050</t>
  </si>
  <si>
    <t>1060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</si>
  <si>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</si>
  <si>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</si>
  <si>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</si>
  <si>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</si>
  <si>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</si>
  <si>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(прочие поступления)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</si>
  <si>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городского округа "Котлас")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</si>
  <si>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пос. Вычегодский, д. Слуда, д. Свининская)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</si>
  <si>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 (доходы от приватизации арендуемого имущества)</t>
  </si>
  <si>
    <t>1002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</si>
  <si>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(сумма платежа)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</si>
  <si>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</si>
  <si>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</si>
  <si>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2010</t>
  </si>
  <si>
    <t>09080</t>
  </si>
  <si>
    <t>4500</t>
  </si>
  <si>
    <t>390</t>
  </si>
  <si>
    <t>Государственная жилищная инспекция Архангельской  области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</si>
  <si>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</si>
  <si>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(иные доходы от собственности)</t>
  </si>
  <si>
    <t>02080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</si>
  <si>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</si>
  <si>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 (плата за предоставление права на размещение и эксплуатацию нестационарного торгового объекта)</t>
  </si>
  <si>
    <t>0401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</si>
  <si>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</si>
  <si>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(сумма платежа (перерасчеты, недоимка и задолженность по соответствующему платежу, в том числе по отмененному)</t>
  </si>
  <si>
    <t>5000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</si>
  <si>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</si>
  <si>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</si>
  <si>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4600</t>
  </si>
  <si>
    <t>25519</t>
  </si>
  <si>
    <t>0037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</si>
  <si>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</si>
  <si>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01154</t>
  </si>
  <si>
    <t>05324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</si>
  <si>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</si>
  <si>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10031</t>
  </si>
  <si>
    <t>45454</t>
  </si>
  <si>
    <t>0351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</si>
  <si>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(сумма платежа)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</si>
  <si>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платежу))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</si>
  <si>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 (сумма платежа)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</si>
  <si>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</si>
  <si>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</si>
  <si>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(сумма платежа)</t>
  </si>
  <si>
    <t>Субсидии бюджетам городских округов на поддержку отрасли культуры  (сумма платежа)</t>
  </si>
  <si>
    <t>Межбюджетные трансферты, передаваемые бюджетам городских округов на создание модельных муниципальных библиотек (сумма платежа)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</si>
  <si>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</si>
  <si>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</si>
  <si>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</si>
  <si>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Сумма,         
рублей</t>
  </si>
  <si>
    <t>Плата за выбросы загрязняющих веществ в атмосферный воздух стационарными объектами (пени по соответствующему платежу)</t>
  </si>
  <si>
    <t>0001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</si>
  <si>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 (доходы от приватизации муниципального имущества)</t>
  </si>
  <si>
    <t>01022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</si>
  <si>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</si>
  <si>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</si>
  <si>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</si>
  <si>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(сумма платежа)</t>
  </si>
  <si>
    <t>35120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</si>
  <si>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(сумма платежа)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</si>
  <si>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(сумма платежа)</t>
  </si>
  <si>
    <t>07014</t>
  </si>
  <si>
    <t>25081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</si>
  <si>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(сумма платежа)</t>
  </si>
  <si>
    <t>45453</t>
  </si>
  <si>
    <t>Межбюджетные трансферты, передаваемые бюджетам городских округов на создание виртуальных концертных залов (сумма платежа)</t>
  </si>
  <si>
    <t>329</t>
  </si>
  <si>
    <t>Собрание депутатов городского округа Архангельской области  "Котлас"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</si>
  <si>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</si>
  <si>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0059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</si>
  <si>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</si>
  <si>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01133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</si>
  <si>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</si>
  <si>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</si>
  <si>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0029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</si>
  <si>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</si>
  <si>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платежу))</t>
  </si>
  <si>
    <t>07150</t>
  </si>
  <si>
    <t>1001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</si>
  <si>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</si>
  <si>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</si>
  <si>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01050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</si>
  <si>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</si>
  <si>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</si>
  <si>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07052</t>
  </si>
  <si>
    <t>Прочие местные налоги и сборы, мобилизуемые на территориях городских округов (пени по соответствующему платежу)</t>
  </si>
  <si>
    <t>0023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</si>
  <si>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</si>
  <si>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поведения граждан на железнодорожном, воздушном или водном транспорте)</t>
  </si>
  <si>
    <t>20216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</si>
  <si>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(сумма платежа)</t>
  </si>
  <si>
    <t>25299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</si>
  <si>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(сумма платежа)</t>
  </si>
  <si>
    <t>25555</t>
  </si>
  <si>
    <t>Субсидии бюджетам городских округов на реализацию программ формирования современной городской среды (сумма платежа)</t>
  </si>
  <si>
    <t>Субсидии бюджетам городских округов на софинансирование капитальных вложений в объекты муниципальной собственности (сумма платежа)</t>
  </si>
  <si>
    <t>075</t>
  </si>
  <si>
    <t>Министерство образования Архангельской области</t>
  </si>
  <si>
    <t>15002</t>
  </si>
  <si>
    <t>Дотации бюджетам городских округов на поддержку мер по обеспечению сбалансированности бюджетов (сумма платежа)</t>
  </si>
  <si>
    <t>Налог, взимаемый с налогоплательщиков, выбравших в качестве объекта налогообложения доходы (уплата процентов, начисленных на суммы излишне взысканных (уплаченных) платежей, а также при нарушении сроков их возврата)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</si>
  <si>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</si>
  <si>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</si>
  <si>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</si>
  <si>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Административные штрафы, установленные законами субъектов Российской Федерации об административных правонарушениях, нарушение законов и иных нормативных правовых актов субъектов Российской Федерации (зачисляемые в местный бюджет по нормативу 100 процентов, за исключением административных штрафов, налагаемых административными комиссиями)</t>
  </si>
  <si>
    <t>4002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</si>
  <si>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</si>
  <si>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</si>
  <si>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0010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</si>
  <si>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</si>
  <si>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 xml:space="preserve">Отчет об исполнении бюджета городского округа "Котлас" за 2022 год 
по доходам бюджета городского округа "Котлас" 
по кодам классификации доходов бюджетов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</si>
</sst>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р_."/>
    <numFmt numFmtId="190" formatCode="0.0"/>
    <numFmt numFmtId="191" formatCode="#,##0.0\ _₽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54" applyFont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54" applyFont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justify" vertical="center" wrapText="1"/>
    </xf>
    <xf numFmtId="49" fontId="7" fillId="33" borderId="13" xfId="54" applyNumberFormat="1" applyFont="1" applyFill="1" applyBorder="1" applyAlignment="1">
      <alignment vertical="center" wrapText="1"/>
      <protection/>
    </xf>
    <xf numFmtId="49" fontId="7" fillId="33" borderId="14" xfId="54" applyNumberFormat="1" applyFont="1" applyFill="1" applyBorder="1" applyAlignment="1">
      <alignment vertical="center" wrapText="1"/>
      <protection/>
    </xf>
    <xf numFmtId="49" fontId="7" fillId="33" borderId="15" xfId="54" applyNumberFormat="1" applyFont="1" applyFill="1" applyBorder="1" applyAlignment="1">
      <alignment vertical="center" wrapText="1"/>
      <protection/>
    </xf>
    <xf numFmtId="188" fontId="7" fillId="33" borderId="11" xfId="54" applyNumberFormat="1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vertical="center" wrapText="1"/>
      <protection/>
    </xf>
    <xf numFmtId="0" fontId="7" fillId="0" borderId="16" xfId="0" applyFont="1" applyBorder="1" applyAlignment="1">
      <alignment horizontal="justify" vertical="center" wrapText="1"/>
    </xf>
    <xf numFmtId="49" fontId="7" fillId="0" borderId="17" xfId="54" applyNumberFormat="1" applyFont="1" applyBorder="1" applyAlignment="1">
      <alignment vertical="center" wrapText="1"/>
      <protection/>
    </xf>
    <xf numFmtId="49" fontId="7" fillId="0" borderId="18" xfId="54" applyNumberFormat="1" applyFont="1" applyBorder="1" applyAlignment="1">
      <alignment vertical="center" wrapText="1"/>
      <protection/>
    </xf>
    <xf numFmtId="49" fontId="7" fillId="0" borderId="19" xfId="54" applyNumberFormat="1" applyFont="1" applyBorder="1" applyAlignment="1">
      <alignment vertical="center" wrapText="1"/>
      <protection/>
    </xf>
    <xf numFmtId="188" fontId="7" fillId="0" borderId="20" xfId="54" applyNumberFormat="1" applyFont="1" applyBorder="1" applyAlignment="1">
      <alignment horizontal="center" vertical="center" wrapText="1"/>
      <protection/>
    </xf>
    <xf numFmtId="0" fontId="7" fillId="0" borderId="0" xfId="54" applyFont="1" applyAlignment="1">
      <alignment vertical="center" wrapText="1"/>
      <protection/>
    </xf>
    <xf numFmtId="0" fontId="6" fillId="0" borderId="21" xfId="0" applyFont="1" applyBorder="1" applyAlignment="1">
      <alignment horizontal="justify" vertical="center" wrapText="1"/>
    </xf>
    <xf numFmtId="49" fontId="6" fillId="0" borderId="21" xfId="54" applyNumberFormat="1" applyFont="1" applyBorder="1" applyAlignment="1">
      <alignment vertical="center" wrapText="1"/>
      <protection/>
    </xf>
    <xf numFmtId="49" fontId="6" fillId="0" borderId="22" xfId="54" applyNumberFormat="1" applyFont="1" applyBorder="1" applyAlignment="1">
      <alignment vertical="center" wrapText="1"/>
      <protection/>
    </xf>
    <xf numFmtId="49" fontId="6" fillId="0" borderId="23" xfId="54" applyNumberFormat="1" applyFont="1" applyBorder="1" applyAlignment="1">
      <alignment vertical="center" wrapText="1"/>
      <protection/>
    </xf>
    <xf numFmtId="188" fontId="6" fillId="0" borderId="24" xfId="54" applyNumberFormat="1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left" vertical="center" wrapText="1"/>
    </xf>
    <xf numFmtId="49" fontId="7" fillId="0" borderId="21" xfId="54" applyNumberFormat="1" applyFont="1" applyBorder="1" applyAlignment="1">
      <alignment vertical="center" wrapText="1"/>
      <protection/>
    </xf>
    <xf numFmtId="49" fontId="7" fillId="0" borderId="22" xfId="54" applyNumberFormat="1" applyFont="1" applyBorder="1" applyAlignment="1">
      <alignment vertical="center" wrapText="1"/>
      <protection/>
    </xf>
    <xf numFmtId="49" fontId="7" fillId="0" borderId="23" xfId="54" applyNumberFormat="1" applyFont="1" applyBorder="1" applyAlignment="1">
      <alignment vertical="center" wrapText="1"/>
      <protection/>
    </xf>
    <xf numFmtId="188" fontId="7" fillId="0" borderId="24" xfId="54" applyNumberFormat="1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justify" vertical="center" wrapText="1"/>
    </xf>
    <xf numFmtId="49" fontId="7" fillId="0" borderId="21" xfId="54" applyNumberFormat="1" applyFont="1" applyFill="1" applyBorder="1" applyAlignment="1">
      <alignment vertical="center" wrapText="1"/>
      <protection/>
    </xf>
    <xf numFmtId="49" fontId="7" fillId="0" borderId="22" xfId="54" applyNumberFormat="1" applyFont="1" applyFill="1" applyBorder="1" applyAlignment="1">
      <alignment vertical="center" wrapText="1"/>
      <protection/>
    </xf>
    <xf numFmtId="49" fontId="7" fillId="0" borderId="23" xfId="54" applyNumberFormat="1" applyFont="1" applyFill="1" applyBorder="1" applyAlignment="1">
      <alignment vertical="center" wrapText="1"/>
      <protection/>
    </xf>
    <xf numFmtId="188" fontId="7" fillId="0" borderId="24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6" fillId="0" borderId="21" xfId="0" applyFont="1" applyFill="1" applyBorder="1" applyAlignment="1">
      <alignment horizontal="justify" vertical="center" wrapText="1"/>
    </xf>
    <xf numFmtId="49" fontId="6" fillId="0" borderId="21" xfId="54" applyNumberFormat="1" applyFont="1" applyFill="1" applyBorder="1" applyAlignment="1">
      <alignment vertical="center" wrapText="1"/>
      <protection/>
    </xf>
    <xf numFmtId="49" fontId="6" fillId="0" borderId="22" xfId="54" applyNumberFormat="1" applyFont="1" applyFill="1" applyBorder="1" applyAlignment="1">
      <alignment vertical="center" wrapText="1"/>
      <protection/>
    </xf>
    <xf numFmtId="49" fontId="6" fillId="0" borderId="23" xfId="54" applyNumberFormat="1" applyFont="1" applyFill="1" applyBorder="1" applyAlignment="1">
      <alignment vertical="center" wrapText="1"/>
      <protection/>
    </xf>
    <xf numFmtId="188" fontId="6" fillId="0" borderId="24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Alignment="1">
      <alignment vertical="center" wrapText="1"/>
      <protection/>
    </xf>
    <xf numFmtId="49" fontId="7" fillId="0" borderId="21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54" applyNumberFormat="1" applyFont="1" applyAlignment="1">
      <alignment vertical="center" wrapText="1"/>
      <protection/>
    </xf>
    <xf numFmtId="0" fontId="6" fillId="0" borderId="26" xfId="0" applyFont="1" applyBorder="1" applyAlignment="1">
      <alignment vertical="center" wrapText="1"/>
    </xf>
    <xf numFmtId="49" fontId="6" fillId="0" borderId="27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49" fontId="6" fillId="0" borderId="18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188" fontId="6" fillId="0" borderId="29" xfId="54" applyNumberFormat="1" applyFont="1" applyBorder="1" applyAlignment="1">
      <alignment horizontal="center" vertical="center" wrapText="1"/>
      <protection/>
    </xf>
    <xf numFmtId="49" fontId="7" fillId="0" borderId="17" xfId="54" applyNumberFormat="1" applyFont="1" applyFill="1" applyBorder="1" applyAlignment="1">
      <alignment vertical="center" wrapText="1"/>
      <protection/>
    </xf>
    <xf numFmtId="49" fontId="7" fillId="0" borderId="18" xfId="54" applyNumberFormat="1" applyFont="1" applyFill="1" applyBorder="1" applyAlignment="1">
      <alignment vertical="center" wrapText="1"/>
      <protection/>
    </xf>
    <xf numFmtId="49" fontId="7" fillId="0" borderId="19" xfId="54" applyNumberFormat="1" applyFont="1" applyFill="1" applyBorder="1" applyAlignment="1">
      <alignment vertical="center" wrapText="1"/>
      <protection/>
    </xf>
    <xf numFmtId="188" fontId="7" fillId="0" borderId="29" xfId="54" applyNumberFormat="1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justify" vertical="center" wrapText="1"/>
    </xf>
    <xf numFmtId="49" fontId="7" fillId="0" borderId="16" xfId="54" applyNumberFormat="1" applyFont="1" applyFill="1" applyBorder="1" applyAlignment="1">
      <alignment vertical="center" wrapText="1"/>
      <protection/>
    </xf>
    <xf numFmtId="49" fontId="7" fillId="0" borderId="30" xfId="54" applyNumberFormat="1" applyFont="1" applyFill="1" applyBorder="1" applyAlignment="1">
      <alignment vertical="center" wrapText="1"/>
      <protection/>
    </xf>
    <xf numFmtId="49" fontId="7" fillId="0" borderId="31" xfId="54" applyNumberFormat="1" applyFont="1" applyFill="1" applyBorder="1" applyAlignment="1">
      <alignment vertical="center" wrapText="1"/>
      <protection/>
    </xf>
    <xf numFmtId="188" fontId="7" fillId="0" borderId="20" xfId="54" applyNumberFormat="1" applyFont="1" applyFill="1" applyBorder="1" applyAlignment="1">
      <alignment horizontal="center" vertical="center" wrapText="1"/>
      <protection/>
    </xf>
    <xf numFmtId="188" fontId="6" fillId="0" borderId="26" xfId="54" applyNumberFormat="1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vertical="center" wrapText="1"/>
    </xf>
    <xf numFmtId="49" fontId="6" fillId="0" borderId="22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49" fontId="6" fillId="0" borderId="0" xfId="53" applyNumberFormat="1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49" fontId="6" fillId="0" borderId="0" xfId="53" applyNumberFormat="1" applyFont="1" applyAlignment="1">
      <alignment vertical="center" wrapText="1"/>
      <protection/>
    </xf>
    <xf numFmtId="4" fontId="6" fillId="0" borderId="0" xfId="53" applyNumberFormat="1" applyFont="1" applyAlignment="1">
      <alignment horizontal="center" vertical="center" wrapText="1"/>
      <protection/>
    </xf>
    <xf numFmtId="0" fontId="6" fillId="0" borderId="0" xfId="53" applyFont="1" applyFill="1" applyAlignment="1">
      <alignment vertical="center" wrapText="1"/>
      <protection/>
    </xf>
    <xf numFmtId="49" fontId="6" fillId="0" borderId="0" xfId="53" applyNumberFormat="1" applyFont="1" applyAlignment="1">
      <alignment horizontal="center"/>
      <protection/>
    </xf>
    <xf numFmtId="0" fontId="6" fillId="0" borderId="0" xfId="53" applyFont="1" applyFill="1">
      <alignment/>
      <protection/>
    </xf>
    <xf numFmtId="0" fontId="6" fillId="0" borderId="0" xfId="53" applyFo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right" vertical="center" wrapText="1"/>
      <protection/>
    </xf>
    <xf numFmtId="49" fontId="10" fillId="0" borderId="11" xfId="53" applyNumberFormat="1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4" fontId="10" fillId="0" borderId="11" xfId="53" applyNumberFormat="1" applyFont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49" fontId="11" fillId="34" borderId="24" xfId="53" applyNumberFormat="1" applyFont="1" applyFill="1" applyBorder="1" applyAlignment="1">
      <alignment horizontal="center" vertical="center" wrapText="1"/>
      <protection/>
    </xf>
    <xf numFmtId="4" fontId="11" fillId="34" borderId="24" xfId="53" applyNumberFormat="1" applyFont="1" applyFill="1" applyBorder="1" applyAlignment="1">
      <alignment horizontal="center" vertical="center" wrapText="1"/>
      <protection/>
    </xf>
    <xf numFmtId="49" fontId="6" fillId="0" borderId="24" xfId="53" applyNumberFormat="1" applyFont="1" applyBorder="1" applyAlignment="1">
      <alignment horizontal="center" vertical="center" wrapText="1"/>
      <protection/>
    </xf>
    <xf numFmtId="0" fontId="7" fillId="0" borderId="24" xfId="53" applyFont="1" applyBorder="1" applyAlignment="1">
      <alignment vertical="center" wrapText="1"/>
      <protection/>
    </xf>
    <xf numFmtId="49" fontId="7" fillId="0" borderId="22" xfId="53" applyNumberFormat="1" applyFont="1" applyBorder="1" applyAlignment="1">
      <alignment vertical="center" wrapText="1"/>
      <protection/>
    </xf>
    <xf numFmtId="49" fontId="7" fillId="0" borderId="23" xfId="53" applyNumberFormat="1" applyFont="1" applyBorder="1" applyAlignment="1">
      <alignment vertical="center" wrapText="1"/>
      <protection/>
    </xf>
    <xf numFmtId="4" fontId="7" fillId="0" borderId="24" xfId="53" applyNumberFormat="1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vertical="center" wrapText="1"/>
      <protection/>
    </xf>
    <xf numFmtId="49" fontId="6" fillId="0" borderId="22" xfId="53" applyNumberFormat="1" applyFont="1" applyBorder="1" applyAlignment="1">
      <alignment vertical="center" wrapText="1"/>
      <protection/>
    </xf>
    <xf numFmtId="49" fontId="6" fillId="0" borderId="23" xfId="53" applyNumberFormat="1" applyFont="1" applyBorder="1" applyAlignment="1">
      <alignment vertical="center" wrapText="1"/>
      <protection/>
    </xf>
    <xf numFmtId="4" fontId="6" fillId="0" borderId="24" xfId="53" applyNumberFormat="1" applyFont="1" applyBorder="1" applyAlignment="1">
      <alignment horizontal="center" vertical="center" wrapText="1"/>
      <protection/>
    </xf>
    <xf numFmtId="0" fontId="11" fillId="0" borderId="0" xfId="53" applyFont="1" applyFill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0" fontId="6" fillId="0" borderId="24" xfId="53" applyFont="1" applyFill="1" applyBorder="1" applyAlignment="1">
      <alignment vertical="center" wrapText="1"/>
      <protection/>
    </xf>
    <xf numFmtId="0" fontId="7" fillId="0" borderId="24" xfId="53" applyFont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49" fontId="7" fillId="0" borderId="24" xfId="53" applyNumberFormat="1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49" fontId="7" fillId="0" borderId="22" xfId="53" applyNumberFormat="1" applyFont="1" applyBorder="1" applyAlignment="1">
      <alignment horizontal="center" vertical="center" wrapText="1"/>
      <protection/>
    </xf>
    <xf numFmtId="49" fontId="6" fillId="0" borderId="22" xfId="53" applyNumberFormat="1" applyFont="1" applyBorder="1" applyAlignment="1">
      <alignment horizontal="center" vertical="center" wrapText="1"/>
      <protection/>
    </xf>
    <xf numFmtId="49" fontId="6" fillId="0" borderId="23" xfId="53" applyNumberFormat="1" applyFont="1" applyBorder="1" applyAlignment="1">
      <alignment horizontal="center"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7" fillId="0" borderId="0" xfId="53" applyFont="1" applyAlignment="1">
      <alignment vertical="center" wrapText="1"/>
      <protection/>
    </xf>
    <xf numFmtId="49" fontId="6" fillId="35" borderId="24" xfId="53" applyNumberFormat="1" applyFont="1" applyFill="1" applyBorder="1" applyAlignment="1">
      <alignment horizontal="center" vertical="center" wrapText="1"/>
      <protection/>
    </xf>
    <xf numFmtId="0" fontId="6" fillId="35" borderId="24" xfId="53" applyFont="1" applyFill="1" applyBorder="1" applyAlignment="1">
      <alignment vertical="center" wrapText="1"/>
      <protection/>
    </xf>
    <xf numFmtId="49" fontId="6" fillId="0" borderId="22" xfId="53" applyNumberFormat="1" applyFont="1" applyFill="1" applyBorder="1" applyAlignment="1">
      <alignment vertical="center" wrapText="1"/>
      <protection/>
    </xf>
    <xf numFmtId="49" fontId="6" fillId="0" borderId="23" xfId="53" applyNumberFormat="1" applyFont="1" applyFill="1" applyBorder="1" applyAlignment="1">
      <alignment vertical="center" wrapText="1"/>
      <protection/>
    </xf>
    <xf numFmtId="4" fontId="6" fillId="0" borderId="24" xfId="53" applyNumberFormat="1" applyFont="1" applyFill="1" applyBorder="1" applyAlignment="1">
      <alignment horizontal="center" vertical="center" wrapText="1"/>
      <protection/>
    </xf>
    <xf numFmtId="0" fontId="6" fillId="35" borderId="0" xfId="53" applyFont="1" applyFill="1" applyAlignment="1">
      <alignment vertical="center" wrapText="1"/>
      <protection/>
    </xf>
    <xf numFmtId="4" fontId="6" fillId="35" borderId="24" xfId="53" applyNumberFormat="1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" fontId="7" fillId="0" borderId="24" xfId="53" applyNumberFormat="1" applyFont="1" applyFill="1" applyBorder="1" applyAlignment="1">
      <alignment horizontal="center" vertical="center" wrapText="1"/>
      <protection/>
    </xf>
    <xf numFmtId="0" fontId="7" fillId="0" borderId="21" xfId="53" applyFont="1" applyBorder="1" applyAlignment="1">
      <alignment vertical="center" wrapText="1"/>
      <protection/>
    </xf>
    <xf numFmtId="49" fontId="7" fillId="0" borderId="21" xfId="53" applyNumberFormat="1" applyFont="1" applyBorder="1" applyAlignment="1">
      <alignment vertical="center" wrapText="1"/>
      <protection/>
    </xf>
    <xf numFmtId="0" fontId="6" fillId="0" borderId="21" xfId="53" applyFont="1" applyBorder="1" applyAlignment="1">
      <alignment vertical="center" wrapText="1"/>
      <protection/>
    </xf>
    <xf numFmtId="49" fontId="6" fillId="0" borderId="21" xfId="53" applyNumberFormat="1" applyFont="1" applyBorder="1" applyAlignment="1">
      <alignment vertical="center" wrapText="1"/>
      <protection/>
    </xf>
    <xf numFmtId="49" fontId="11" fillId="0" borderId="24" xfId="53" applyNumberFormat="1" applyFont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vertical="center" wrapText="1"/>
      <protection/>
    </xf>
    <xf numFmtId="49" fontId="12" fillId="0" borderId="24" xfId="53" applyNumberFormat="1" applyFont="1" applyBorder="1" applyAlignment="1">
      <alignment horizontal="center" vertical="center" wrapText="1"/>
      <protection/>
    </xf>
    <xf numFmtId="0" fontId="11" fillId="34" borderId="24" xfId="53" applyFont="1" applyFill="1" applyBorder="1" applyAlignment="1">
      <alignment horizontal="center" vertical="center"/>
      <protection/>
    </xf>
    <xf numFmtId="0" fontId="11" fillId="34" borderId="22" xfId="53" applyFont="1" applyFill="1" applyBorder="1" applyAlignment="1">
      <alignment horizontal="center" vertical="center"/>
      <protection/>
    </xf>
    <xf numFmtId="0" fontId="11" fillId="34" borderId="23" xfId="53" applyFont="1" applyFill="1" applyBorder="1" applyAlignment="1">
      <alignment horizontal="center" vertical="center"/>
      <protection/>
    </xf>
    <xf numFmtId="49" fontId="11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vertical="center" wrapText="1"/>
      <protection/>
    </xf>
    <xf numFmtId="49" fontId="13" fillId="33" borderId="13" xfId="53" applyNumberFormat="1" applyFont="1" applyFill="1" applyBorder="1" applyAlignment="1">
      <alignment vertical="center" wrapText="1"/>
      <protection/>
    </xf>
    <xf numFmtId="49" fontId="13" fillId="33" borderId="14" xfId="53" applyNumberFormat="1" applyFont="1" applyFill="1" applyBorder="1" applyAlignment="1">
      <alignment vertical="center" wrapText="1"/>
      <protection/>
    </xf>
    <xf numFmtId="49" fontId="13" fillId="33" borderId="15" xfId="53" applyNumberFormat="1" applyFont="1" applyFill="1" applyBorder="1" applyAlignment="1">
      <alignment vertical="center" wrapText="1"/>
      <protection/>
    </xf>
    <xf numFmtId="4" fontId="11" fillId="33" borderId="11" xfId="53" applyNumberFormat="1" applyFont="1" applyFill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10" fillId="0" borderId="11" xfId="53" applyNumberFormat="1" applyFont="1" applyBorder="1" applyAlignment="1">
      <alignment horizontal="center" vertical="center" wrapText="1"/>
      <protection/>
    </xf>
    <xf numFmtId="0" fontId="11" fillId="34" borderId="24" xfId="53" applyFont="1" applyFill="1" applyBorder="1" applyAlignment="1">
      <alignment horizontal="center" vertical="center" wrapText="1"/>
      <protection/>
    </xf>
    <xf numFmtId="0" fontId="11" fillId="34" borderId="21" xfId="53" applyFont="1" applyFill="1" applyBorder="1" applyAlignment="1">
      <alignment horizontal="center" vertical="center" wrapText="1"/>
      <protection/>
    </xf>
    <xf numFmtId="0" fontId="11" fillId="34" borderId="22" xfId="53" applyFont="1" applyFill="1" applyBorder="1" applyAlignment="1">
      <alignment horizontal="center" vertical="center" wrapText="1"/>
      <protection/>
    </xf>
    <xf numFmtId="0" fontId="11" fillId="34" borderId="2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- Расчеты по прогнозу 2013-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1200150</xdr:colOff>
      <xdr:row>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533775" y="0"/>
          <a:ext cx="27051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постановлению администрации городского округа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"___"   мая 2021 года  № 
</a:t>
          </a:r>
          <a:r>
            <a:rPr lang="en-US" cap="none" sz="1000" b="0" i="0" u="none" baseline="0">
              <a:solidFill>
                <a:srgbClr val="000000"/>
              </a:solidFill>
            </a:rPr>
            <a:t>"Об утверждении отчета об исполнении  бюджета гороского округа "Котлас" за 1 квартал 2021 года"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5372100</xdr:colOff>
      <xdr:row>0</xdr:row>
      <xdr:rowOff>28575</xdr:rowOff>
    </xdr:from>
    <xdr:to>
      <xdr:col>9</xdr:col>
      <xdr:colOff>0</xdr:colOff>
      <xdr:row>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895975" y="28575"/>
          <a:ext cx="31051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4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400" b="0" i="0" u="none" baseline="0">
              <a:solidFill>
                <a:srgbClr val="000000"/>
              </a:solidFill>
            </a:rPr>
            <a:t>от  "22"</a:t>
          </a:r>
          <a:r>
            <a:rPr lang="en-US" cap="none" sz="1400" b="0" i="0" u="none" baseline="0">
              <a:solidFill>
                <a:srgbClr val="000000"/>
              </a:solidFill>
            </a:rPr>
            <a:t> июня</a:t>
          </a:r>
          <a:r>
            <a:rPr lang="en-US" cap="none" sz="1400" b="0" i="0" u="none" baseline="0">
              <a:solidFill>
                <a:srgbClr val="000000"/>
              </a:solidFill>
            </a:rPr>
            <a:t> 2023 года  № 288-н
</a:t>
          </a:r>
          <a:r>
            <a:rPr lang="en-US" cap="none" sz="1400" b="0" i="0" u="none" baseline="0">
              <a:solidFill>
                <a:srgbClr val="000000"/>
              </a:solidFill>
            </a:rPr>
            <a:t>"Об исполнении бюджета городского 
</a:t>
          </a:r>
          <a:r>
            <a:rPr lang="en-US" cap="none" sz="1400" b="0" i="0" u="none" baseline="0">
              <a:solidFill>
                <a:srgbClr val="000000"/>
              </a:solidFill>
            </a:rPr>
            <a:t>округа "Котлас"</a:t>
          </a:r>
          <a:r>
            <a:rPr lang="en-US" cap="none" sz="1400" b="0" i="0" u="none" baseline="0">
              <a:solidFill>
                <a:srgbClr val="000000"/>
              </a:solidFill>
            </a:rPr>
            <a:t> за 2022 год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72"/>
  <sheetViews>
    <sheetView zoomScalePageLayoutView="0" workbookViewId="0" topLeftCell="A13">
      <selection activeCell="A9" sqref="A9:H11"/>
    </sheetView>
  </sheetViews>
  <sheetFormatPr defaultColWidth="9.140625" defaultRowHeight="12.75"/>
  <cols>
    <col min="1" max="1" width="52.57421875" style="48" customWidth="1"/>
    <col min="2" max="2" width="2.00390625" style="49" customWidth="1"/>
    <col min="3" max="3" width="3.00390625" style="49" customWidth="1"/>
    <col min="4" max="4" width="6.00390625" style="49" customWidth="1"/>
    <col min="5" max="5" width="3.00390625" style="49" customWidth="1"/>
    <col min="6" max="6" width="5.00390625" style="49" customWidth="1"/>
    <col min="7" max="7" width="4.00390625" style="49" customWidth="1"/>
    <col min="8" max="8" width="18.28125" style="6" customWidth="1"/>
    <col min="9" max="9" width="0.85546875" style="1" customWidth="1"/>
    <col min="10" max="16384" width="9.140625" style="1" customWidth="1"/>
  </cols>
  <sheetData>
    <row r="9" spans="1:8" ht="15" customHeight="1">
      <c r="A9" s="137" t="s">
        <v>101</v>
      </c>
      <c r="B9" s="137"/>
      <c r="C9" s="137"/>
      <c r="D9" s="137"/>
      <c r="E9" s="137"/>
      <c r="F9" s="137"/>
      <c r="G9" s="137"/>
      <c r="H9" s="137"/>
    </row>
    <row r="10" spans="1:8" ht="15" customHeight="1">
      <c r="A10" s="137" t="s">
        <v>102</v>
      </c>
      <c r="B10" s="137"/>
      <c r="C10" s="137"/>
      <c r="D10" s="137"/>
      <c r="E10" s="137"/>
      <c r="F10" s="137"/>
      <c r="G10" s="137"/>
      <c r="H10" s="137"/>
    </row>
    <row r="11" spans="1:8" ht="15" customHeight="1">
      <c r="A11" s="138" t="s">
        <v>103</v>
      </c>
      <c r="B11" s="138"/>
      <c r="C11" s="138"/>
      <c r="D11" s="138"/>
      <c r="E11" s="138"/>
      <c r="F11" s="138"/>
      <c r="G11" s="138"/>
      <c r="H11" s="138"/>
    </row>
    <row r="12" spans="1:8" ht="10.5" customHeight="1">
      <c r="A12" s="2"/>
      <c r="B12" s="3"/>
      <c r="C12" s="3"/>
      <c r="D12" s="3"/>
      <c r="E12" s="3"/>
      <c r="F12" s="3"/>
      <c r="G12" s="3"/>
      <c r="H12" s="3"/>
    </row>
    <row r="13" spans="1:8" s="6" customFormat="1" ht="42" customHeight="1">
      <c r="A13" s="4" t="s">
        <v>0</v>
      </c>
      <c r="B13" s="136" t="s">
        <v>1</v>
      </c>
      <c r="C13" s="136"/>
      <c r="D13" s="136"/>
      <c r="E13" s="136"/>
      <c r="F13" s="136"/>
      <c r="G13" s="136"/>
      <c r="H13" s="5" t="s">
        <v>2</v>
      </c>
    </row>
    <row r="14" spans="1:8" s="12" customFormat="1" ht="22.5" customHeight="1">
      <c r="A14" s="7" t="s">
        <v>3</v>
      </c>
      <c r="B14" s="8" t="s">
        <v>4</v>
      </c>
      <c r="C14" s="9" t="s">
        <v>5</v>
      </c>
      <c r="D14" s="9" t="s">
        <v>6</v>
      </c>
      <c r="E14" s="9" t="s">
        <v>5</v>
      </c>
      <c r="F14" s="9" t="s">
        <v>7</v>
      </c>
      <c r="G14" s="10" t="s">
        <v>8</v>
      </c>
      <c r="H14" s="11">
        <f>H15+H17+H18+H23+H26+H27+H28+H33+H35+H36+H37+H38</f>
        <v>190062.30000000002</v>
      </c>
    </row>
    <row r="15" spans="1:8" s="18" customFormat="1" ht="12.75">
      <c r="A15" s="13" t="s">
        <v>9</v>
      </c>
      <c r="B15" s="14">
        <v>1</v>
      </c>
      <c r="C15" s="15" t="s">
        <v>10</v>
      </c>
      <c r="D15" s="15" t="s">
        <v>6</v>
      </c>
      <c r="E15" s="15" t="s">
        <v>5</v>
      </c>
      <c r="F15" s="15" t="s">
        <v>7</v>
      </c>
      <c r="G15" s="16" t="s">
        <v>8</v>
      </c>
      <c r="H15" s="17">
        <f>H16</f>
        <v>125163.3</v>
      </c>
    </row>
    <row r="16" spans="1:8" ht="12.75">
      <c r="A16" s="19" t="s">
        <v>11</v>
      </c>
      <c r="B16" s="20" t="s">
        <v>4</v>
      </c>
      <c r="C16" s="21" t="s">
        <v>10</v>
      </c>
      <c r="D16" s="21" t="s">
        <v>12</v>
      </c>
      <c r="E16" s="21" t="s">
        <v>10</v>
      </c>
      <c r="F16" s="21" t="s">
        <v>7</v>
      </c>
      <c r="G16" s="22" t="s">
        <v>13</v>
      </c>
      <c r="H16" s="23">
        <v>125163.3</v>
      </c>
    </row>
    <row r="17" spans="1:8" s="18" customFormat="1" ht="38.25">
      <c r="A17" s="24" t="s">
        <v>14</v>
      </c>
      <c r="B17" s="25" t="s">
        <v>4</v>
      </c>
      <c r="C17" s="26" t="s">
        <v>15</v>
      </c>
      <c r="D17" s="26" t="s">
        <v>6</v>
      </c>
      <c r="E17" s="26" t="s">
        <v>5</v>
      </c>
      <c r="F17" s="26" t="s">
        <v>7</v>
      </c>
      <c r="G17" s="27" t="s">
        <v>8</v>
      </c>
      <c r="H17" s="28">
        <v>1836.1</v>
      </c>
    </row>
    <row r="18" spans="1:8" s="18" customFormat="1" ht="12.75">
      <c r="A18" s="29" t="s">
        <v>16</v>
      </c>
      <c r="B18" s="25" t="s">
        <v>4</v>
      </c>
      <c r="C18" s="26" t="s">
        <v>17</v>
      </c>
      <c r="D18" s="26" t="s">
        <v>6</v>
      </c>
      <c r="E18" s="26" t="s">
        <v>5</v>
      </c>
      <c r="F18" s="26" t="s">
        <v>7</v>
      </c>
      <c r="G18" s="27" t="s">
        <v>8</v>
      </c>
      <c r="H18" s="28">
        <f>SUM(H19:H22)</f>
        <v>31028.6</v>
      </c>
    </row>
    <row r="19" spans="1:8" ht="25.5">
      <c r="A19" s="19" t="s">
        <v>104</v>
      </c>
      <c r="B19" s="20" t="s">
        <v>4</v>
      </c>
      <c r="C19" s="21" t="s">
        <v>17</v>
      </c>
      <c r="D19" s="21" t="s">
        <v>27</v>
      </c>
      <c r="E19" s="21" t="s">
        <v>5</v>
      </c>
      <c r="F19" s="21" t="s">
        <v>7</v>
      </c>
      <c r="G19" s="22" t="s">
        <v>13</v>
      </c>
      <c r="H19" s="23">
        <v>7509.8</v>
      </c>
    </row>
    <row r="20" spans="1:8" ht="25.5">
      <c r="A20" s="19" t="s">
        <v>18</v>
      </c>
      <c r="B20" s="20" t="s">
        <v>4</v>
      </c>
      <c r="C20" s="21" t="s">
        <v>17</v>
      </c>
      <c r="D20" s="21" t="s">
        <v>12</v>
      </c>
      <c r="E20" s="21" t="s">
        <v>19</v>
      </c>
      <c r="F20" s="21" t="s">
        <v>7</v>
      </c>
      <c r="G20" s="22" t="s">
        <v>13</v>
      </c>
      <c r="H20" s="23">
        <v>16419.9</v>
      </c>
    </row>
    <row r="21" spans="1:8" ht="12.75" hidden="1">
      <c r="A21" s="19" t="s">
        <v>20</v>
      </c>
      <c r="B21" s="20" t="s">
        <v>4</v>
      </c>
      <c r="C21" s="21" t="s">
        <v>17</v>
      </c>
      <c r="D21" s="21" t="s">
        <v>21</v>
      </c>
      <c r="E21" s="21" t="s">
        <v>10</v>
      </c>
      <c r="F21" s="21" t="s">
        <v>7</v>
      </c>
      <c r="G21" s="22" t="s">
        <v>13</v>
      </c>
      <c r="H21" s="23">
        <v>0</v>
      </c>
    </row>
    <row r="22" spans="1:8" ht="25.5">
      <c r="A22" s="19" t="s">
        <v>22</v>
      </c>
      <c r="B22" s="20" t="s">
        <v>4</v>
      </c>
      <c r="C22" s="21" t="s">
        <v>17</v>
      </c>
      <c r="D22" s="21" t="s">
        <v>23</v>
      </c>
      <c r="E22" s="21" t="s">
        <v>19</v>
      </c>
      <c r="F22" s="21" t="s">
        <v>7</v>
      </c>
      <c r="G22" s="22" t="s">
        <v>13</v>
      </c>
      <c r="H22" s="23">
        <v>7098.9</v>
      </c>
    </row>
    <row r="23" spans="1:8" s="18" customFormat="1" ht="12.75">
      <c r="A23" s="29" t="s">
        <v>24</v>
      </c>
      <c r="B23" s="25" t="s">
        <v>4</v>
      </c>
      <c r="C23" s="26" t="s">
        <v>25</v>
      </c>
      <c r="D23" s="26" t="s">
        <v>6</v>
      </c>
      <c r="E23" s="26" t="s">
        <v>5</v>
      </c>
      <c r="F23" s="26" t="s">
        <v>7</v>
      </c>
      <c r="G23" s="27" t="s">
        <v>8</v>
      </c>
      <c r="H23" s="28">
        <f>H24+H25</f>
        <v>6685.1</v>
      </c>
    </row>
    <row r="24" spans="1:8" ht="12.75">
      <c r="A24" s="19" t="s">
        <v>26</v>
      </c>
      <c r="B24" s="20" t="s">
        <v>4</v>
      </c>
      <c r="C24" s="21" t="s">
        <v>25</v>
      </c>
      <c r="D24" s="21" t="s">
        <v>27</v>
      </c>
      <c r="E24" s="21" t="s">
        <v>5</v>
      </c>
      <c r="F24" s="21" t="s">
        <v>7</v>
      </c>
      <c r="G24" s="22" t="s">
        <v>13</v>
      </c>
      <c r="H24" s="23">
        <v>3031.7</v>
      </c>
    </row>
    <row r="25" spans="1:8" ht="12.75">
      <c r="A25" s="19" t="s">
        <v>28</v>
      </c>
      <c r="B25" s="20" t="s">
        <v>4</v>
      </c>
      <c r="C25" s="21" t="s">
        <v>25</v>
      </c>
      <c r="D25" s="21" t="s">
        <v>29</v>
      </c>
      <c r="E25" s="21" t="s">
        <v>5</v>
      </c>
      <c r="F25" s="21" t="s">
        <v>7</v>
      </c>
      <c r="G25" s="22" t="s">
        <v>13</v>
      </c>
      <c r="H25" s="23">
        <v>3653.4</v>
      </c>
    </row>
    <row r="26" spans="1:8" s="18" customFormat="1" ht="12.75">
      <c r="A26" s="29" t="s">
        <v>30</v>
      </c>
      <c r="B26" s="25" t="s">
        <v>4</v>
      </c>
      <c r="C26" s="26" t="s">
        <v>31</v>
      </c>
      <c r="D26" s="26" t="s">
        <v>6</v>
      </c>
      <c r="E26" s="26" t="s">
        <v>5</v>
      </c>
      <c r="F26" s="26" t="s">
        <v>7</v>
      </c>
      <c r="G26" s="27" t="s">
        <v>8</v>
      </c>
      <c r="H26" s="28">
        <v>3714.2</v>
      </c>
    </row>
    <row r="27" spans="1:8" s="18" customFormat="1" ht="38.25" hidden="1">
      <c r="A27" s="29" t="s">
        <v>79</v>
      </c>
      <c r="B27" s="25" t="s">
        <v>4</v>
      </c>
      <c r="C27" s="26" t="s">
        <v>78</v>
      </c>
      <c r="D27" s="26" t="s">
        <v>6</v>
      </c>
      <c r="E27" s="26" t="s">
        <v>5</v>
      </c>
      <c r="F27" s="26" t="s">
        <v>7</v>
      </c>
      <c r="G27" s="27" t="s">
        <v>8</v>
      </c>
      <c r="H27" s="28">
        <v>0</v>
      </c>
    </row>
    <row r="28" spans="1:8" s="18" customFormat="1" ht="38.25">
      <c r="A28" s="29" t="s">
        <v>32</v>
      </c>
      <c r="B28" s="25" t="s">
        <v>4</v>
      </c>
      <c r="C28" s="26" t="s">
        <v>33</v>
      </c>
      <c r="D28" s="26" t="s">
        <v>6</v>
      </c>
      <c r="E28" s="26" t="s">
        <v>5</v>
      </c>
      <c r="F28" s="26" t="s">
        <v>7</v>
      </c>
      <c r="G28" s="27" t="s">
        <v>8</v>
      </c>
      <c r="H28" s="28">
        <f>H29+H30+H31+H32</f>
        <v>8830.1</v>
      </c>
    </row>
    <row r="29" spans="1:8" ht="47.25" customHeight="1" hidden="1">
      <c r="A29" s="19" t="s">
        <v>82</v>
      </c>
      <c r="B29" s="20" t="s">
        <v>4</v>
      </c>
      <c r="C29" s="21" t="s">
        <v>33</v>
      </c>
      <c r="D29" s="21" t="s">
        <v>27</v>
      </c>
      <c r="E29" s="21" t="s">
        <v>5</v>
      </c>
      <c r="F29" s="21" t="s">
        <v>7</v>
      </c>
      <c r="G29" s="22" t="s">
        <v>35</v>
      </c>
      <c r="H29" s="23">
        <v>0</v>
      </c>
    </row>
    <row r="30" spans="1:8" ht="76.5">
      <c r="A30" s="19" t="s">
        <v>57</v>
      </c>
      <c r="B30" s="20" t="s">
        <v>4</v>
      </c>
      <c r="C30" s="21" t="s">
        <v>33</v>
      </c>
      <c r="D30" s="21" t="s">
        <v>34</v>
      </c>
      <c r="E30" s="21" t="s">
        <v>5</v>
      </c>
      <c r="F30" s="21" t="s">
        <v>7</v>
      </c>
      <c r="G30" s="22" t="s">
        <v>35</v>
      </c>
      <c r="H30" s="23">
        <v>5350.3</v>
      </c>
    </row>
    <row r="31" spans="1:8" ht="25.5" hidden="1">
      <c r="A31" s="19" t="s">
        <v>98</v>
      </c>
      <c r="B31" s="20" t="s">
        <v>4</v>
      </c>
      <c r="C31" s="21" t="s">
        <v>33</v>
      </c>
      <c r="D31" s="21" t="s">
        <v>80</v>
      </c>
      <c r="E31" s="21" t="s">
        <v>5</v>
      </c>
      <c r="F31" s="21" t="s">
        <v>7</v>
      </c>
      <c r="G31" s="22" t="s">
        <v>35</v>
      </c>
      <c r="H31" s="23">
        <v>0</v>
      </c>
    </row>
    <row r="32" spans="1:8" ht="66.75" customHeight="1">
      <c r="A32" s="19" t="s">
        <v>72</v>
      </c>
      <c r="B32" s="20" t="s">
        <v>4</v>
      </c>
      <c r="C32" s="21" t="s">
        <v>33</v>
      </c>
      <c r="D32" s="21" t="s">
        <v>71</v>
      </c>
      <c r="E32" s="21" t="s">
        <v>5</v>
      </c>
      <c r="F32" s="21" t="s">
        <v>7</v>
      </c>
      <c r="G32" s="22" t="s">
        <v>35</v>
      </c>
      <c r="H32" s="23">
        <v>3479.8</v>
      </c>
    </row>
    <row r="33" spans="1:8" s="18" customFormat="1" ht="25.5">
      <c r="A33" s="29" t="s">
        <v>36</v>
      </c>
      <c r="B33" s="25" t="s">
        <v>4</v>
      </c>
      <c r="C33" s="26" t="s">
        <v>37</v>
      </c>
      <c r="D33" s="26" t="s">
        <v>6</v>
      </c>
      <c r="E33" s="26" t="s">
        <v>5</v>
      </c>
      <c r="F33" s="26" t="s">
        <v>7</v>
      </c>
      <c r="G33" s="27" t="s">
        <v>8</v>
      </c>
      <c r="H33" s="28">
        <f>H34</f>
        <v>2209.2</v>
      </c>
    </row>
    <row r="34" spans="1:8" ht="12.75" customHeight="1">
      <c r="A34" s="19" t="s">
        <v>38</v>
      </c>
      <c r="B34" s="20" t="s">
        <v>4</v>
      </c>
      <c r="C34" s="21" t="s">
        <v>37</v>
      </c>
      <c r="D34" s="21" t="s">
        <v>27</v>
      </c>
      <c r="E34" s="21" t="s">
        <v>10</v>
      </c>
      <c r="F34" s="21" t="s">
        <v>7</v>
      </c>
      <c r="G34" s="22" t="s">
        <v>35</v>
      </c>
      <c r="H34" s="23">
        <v>2209.2</v>
      </c>
    </row>
    <row r="35" spans="1:8" ht="27.75" customHeight="1">
      <c r="A35" s="29" t="s">
        <v>99</v>
      </c>
      <c r="B35" s="25" t="s">
        <v>4</v>
      </c>
      <c r="C35" s="26" t="s">
        <v>39</v>
      </c>
      <c r="D35" s="26" t="s">
        <v>6</v>
      </c>
      <c r="E35" s="26" t="s">
        <v>5</v>
      </c>
      <c r="F35" s="26" t="s">
        <v>7</v>
      </c>
      <c r="G35" s="27" t="s">
        <v>8</v>
      </c>
      <c r="H35" s="28">
        <v>6198.8</v>
      </c>
    </row>
    <row r="36" spans="1:8" s="18" customFormat="1" ht="25.5">
      <c r="A36" s="29" t="s">
        <v>40</v>
      </c>
      <c r="B36" s="25" t="s">
        <v>4</v>
      </c>
      <c r="C36" s="26" t="s">
        <v>41</v>
      </c>
      <c r="D36" s="26" t="s">
        <v>6</v>
      </c>
      <c r="E36" s="26" t="s">
        <v>5</v>
      </c>
      <c r="F36" s="26" t="s">
        <v>7</v>
      </c>
      <c r="G36" s="27" t="s">
        <v>8</v>
      </c>
      <c r="H36" s="28">
        <v>1551.5</v>
      </c>
    </row>
    <row r="37" spans="1:8" s="18" customFormat="1" ht="12.75">
      <c r="A37" s="29" t="s">
        <v>42</v>
      </c>
      <c r="B37" s="25" t="s">
        <v>4</v>
      </c>
      <c r="C37" s="26" t="s">
        <v>43</v>
      </c>
      <c r="D37" s="26" t="s">
        <v>6</v>
      </c>
      <c r="E37" s="26" t="s">
        <v>5</v>
      </c>
      <c r="F37" s="26" t="s">
        <v>7</v>
      </c>
      <c r="G37" s="27" t="s">
        <v>8</v>
      </c>
      <c r="H37" s="28">
        <v>2280.3</v>
      </c>
    </row>
    <row r="38" spans="1:8" s="18" customFormat="1" ht="12.75">
      <c r="A38" s="29" t="s">
        <v>44</v>
      </c>
      <c r="B38" s="25" t="s">
        <v>4</v>
      </c>
      <c r="C38" s="26" t="s">
        <v>45</v>
      </c>
      <c r="D38" s="26" t="s">
        <v>6</v>
      </c>
      <c r="E38" s="26" t="s">
        <v>5</v>
      </c>
      <c r="F38" s="26" t="s">
        <v>7</v>
      </c>
      <c r="G38" s="27" t="s">
        <v>8</v>
      </c>
      <c r="H38" s="28">
        <v>565.1</v>
      </c>
    </row>
    <row r="39" spans="1:8" s="12" customFormat="1" ht="22.5" customHeight="1">
      <c r="A39" s="7" t="s">
        <v>46</v>
      </c>
      <c r="B39" s="8" t="s">
        <v>47</v>
      </c>
      <c r="C39" s="9" t="s">
        <v>5</v>
      </c>
      <c r="D39" s="9" t="s">
        <v>6</v>
      </c>
      <c r="E39" s="9" t="s">
        <v>5</v>
      </c>
      <c r="F39" s="9" t="s">
        <v>7</v>
      </c>
      <c r="G39" s="10" t="s">
        <v>8</v>
      </c>
      <c r="H39" s="11">
        <f>H40+H62+H64+H66</f>
        <v>401273.7</v>
      </c>
    </row>
    <row r="40" spans="1:8" s="12" customFormat="1" ht="42.75" customHeight="1">
      <c r="A40" s="62" t="s">
        <v>77</v>
      </c>
      <c r="B40" s="63" t="s">
        <v>47</v>
      </c>
      <c r="C40" s="64" t="s">
        <v>19</v>
      </c>
      <c r="D40" s="64" t="s">
        <v>6</v>
      </c>
      <c r="E40" s="64" t="s">
        <v>5</v>
      </c>
      <c r="F40" s="64" t="s">
        <v>7</v>
      </c>
      <c r="G40" s="65" t="s">
        <v>8</v>
      </c>
      <c r="H40" s="66">
        <f>H41+H43+H52+H60</f>
        <v>404916.4</v>
      </c>
    </row>
    <row r="41" spans="1:8" s="12" customFormat="1" ht="25.5">
      <c r="A41" s="30" t="s">
        <v>58</v>
      </c>
      <c r="B41" s="57" t="s">
        <v>47</v>
      </c>
      <c r="C41" s="58" t="s">
        <v>19</v>
      </c>
      <c r="D41" s="58" t="s">
        <v>59</v>
      </c>
      <c r="E41" s="58" t="s">
        <v>5</v>
      </c>
      <c r="F41" s="58" t="s">
        <v>7</v>
      </c>
      <c r="G41" s="59" t="s">
        <v>93</v>
      </c>
      <c r="H41" s="60">
        <f>H42</f>
        <v>50448.7</v>
      </c>
    </row>
    <row r="42" spans="1:8" s="36" customFormat="1" ht="25.5">
      <c r="A42" s="37" t="s">
        <v>48</v>
      </c>
      <c r="B42" s="38" t="s">
        <v>47</v>
      </c>
      <c r="C42" s="39" t="s">
        <v>19</v>
      </c>
      <c r="D42" s="39" t="s">
        <v>60</v>
      </c>
      <c r="E42" s="39" t="s">
        <v>49</v>
      </c>
      <c r="F42" s="39" t="s">
        <v>7</v>
      </c>
      <c r="G42" s="40" t="s">
        <v>93</v>
      </c>
      <c r="H42" s="41">
        <v>50448.7</v>
      </c>
    </row>
    <row r="43" spans="1:8" ht="25.5">
      <c r="A43" s="31" t="s">
        <v>50</v>
      </c>
      <c r="B43" s="32" t="s">
        <v>47</v>
      </c>
      <c r="C43" s="33" t="s">
        <v>19</v>
      </c>
      <c r="D43" s="33" t="s">
        <v>61</v>
      </c>
      <c r="E43" s="33" t="s">
        <v>5</v>
      </c>
      <c r="F43" s="33" t="s">
        <v>7</v>
      </c>
      <c r="G43" s="34" t="s">
        <v>93</v>
      </c>
      <c r="H43" s="35">
        <f>SUM(H44:H51)</f>
        <v>115090.8</v>
      </c>
    </row>
    <row r="44" spans="1:8" ht="12.75" hidden="1">
      <c r="A44" s="37"/>
      <c r="B44" s="38"/>
      <c r="C44" s="39"/>
      <c r="D44" s="39"/>
      <c r="E44" s="39"/>
      <c r="F44" s="39"/>
      <c r="G44" s="40"/>
      <c r="H44" s="41"/>
    </row>
    <row r="45" spans="1:8" ht="12.75" hidden="1">
      <c r="A45" s="37"/>
      <c r="B45" s="38"/>
      <c r="C45" s="39"/>
      <c r="D45" s="39"/>
      <c r="E45" s="39"/>
      <c r="F45" s="39"/>
      <c r="G45" s="40"/>
      <c r="H45" s="41"/>
    </row>
    <row r="46" spans="1:8" ht="12.75" hidden="1">
      <c r="A46" s="37"/>
      <c r="B46" s="38"/>
      <c r="C46" s="39"/>
      <c r="D46" s="39"/>
      <c r="E46" s="39"/>
      <c r="F46" s="39"/>
      <c r="G46" s="40"/>
      <c r="H46" s="41"/>
    </row>
    <row r="47" spans="1:8" ht="51">
      <c r="A47" s="37" t="s">
        <v>106</v>
      </c>
      <c r="B47" s="38" t="s">
        <v>47</v>
      </c>
      <c r="C47" s="39" t="s">
        <v>19</v>
      </c>
      <c r="D47" s="39" t="s">
        <v>105</v>
      </c>
      <c r="E47" s="39" t="s">
        <v>49</v>
      </c>
      <c r="F47" s="39" t="s">
        <v>7</v>
      </c>
      <c r="G47" s="40" t="s">
        <v>93</v>
      </c>
      <c r="H47" s="41">
        <v>14757.1</v>
      </c>
    </row>
    <row r="48" spans="1:8" ht="51">
      <c r="A48" s="37" t="s">
        <v>83</v>
      </c>
      <c r="B48" s="38" t="s">
        <v>47</v>
      </c>
      <c r="C48" s="39" t="s">
        <v>19</v>
      </c>
      <c r="D48" s="39" t="s">
        <v>84</v>
      </c>
      <c r="E48" s="39" t="s">
        <v>49</v>
      </c>
      <c r="F48" s="39" t="s">
        <v>7</v>
      </c>
      <c r="G48" s="40" t="s">
        <v>93</v>
      </c>
      <c r="H48" s="41">
        <v>3227.9</v>
      </c>
    </row>
    <row r="49" spans="1:8" ht="12.75" hidden="1">
      <c r="A49" s="37"/>
      <c r="B49" s="38"/>
      <c r="C49" s="39"/>
      <c r="D49" s="39"/>
      <c r="E49" s="39"/>
      <c r="F49" s="39"/>
      <c r="G49" s="40"/>
      <c r="H49" s="41"/>
    </row>
    <row r="50" spans="1:8" ht="38.25">
      <c r="A50" s="37" t="s">
        <v>108</v>
      </c>
      <c r="B50" s="38" t="s">
        <v>47</v>
      </c>
      <c r="C50" s="39" t="s">
        <v>19</v>
      </c>
      <c r="D50" s="39" t="s">
        <v>107</v>
      </c>
      <c r="E50" s="39" t="s">
        <v>49</v>
      </c>
      <c r="F50" s="39" t="s">
        <v>7</v>
      </c>
      <c r="G50" s="40" t="s">
        <v>93</v>
      </c>
      <c r="H50" s="41">
        <v>71838.8</v>
      </c>
    </row>
    <row r="51" spans="1:8" ht="12.75">
      <c r="A51" s="37" t="s">
        <v>85</v>
      </c>
      <c r="B51" s="38" t="s">
        <v>47</v>
      </c>
      <c r="C51" s="39" t="s">
        <v>19</v>
      </c>
      <c r="D51" s="39" t="s">
        <v>62</v>
      </c>
      <c r="E51" s="39" t="s">
        <v>49</v>
      </c>
      <c r="F51" s="39" t="s">
        <v>7</v>
      </c>
      <c r="G51" s="40" t="s">
        <v>93</v>
      </c>
      <c r="H51" s="41">
        <v>25267</v>
      </c>
    </row>
    <row r="52" spans="1:8" s="12" customFormat="1" ht="25.5">
      <c r="A52" s="31" t="s">
        <v>63</v>
      </c>
      <c r="B52" s="32" t="s">
        <v>47</v>
      </c>
      <c r="C52" s="33" t="s">
        <v>19</v>
      </c>
      <c r="D52" s="33" t="s">
        <v>64</v>
      </c>
      <c r="E52" s="33" t="s">
        <v>5</v>
      </c>
      <c r="F52" s="33" t="s">
        <v>7</v>
      </c>
      <c r="G52" s="34" t="s">
        <v>93</v>
      </c>
      <c r="H52" s="35">
        <f>SUM(H54:H59)</f>
        <v>239376.9</v>
      </c>
    </row>
    <row r="53" spans="1:8" ht="12.75" hidden="1">
      <c r="A53" s="37"/>
      <c r="B53" s="38"/>
      <c r="C53" s="39"/>
      <c r="D53" s="39"/>
      <c r="E53" s="39"/>
      <c r="F53" s="39"/>
      <c r="G53" s="40"/>
      <c r="H53" s="41"/>
    </row>
    <row r="54" spans="1:8" ht="25.5">
      <c r="A54" s="37" t="s">
        <v>86</v>
      </c>
      <c r="B54" s="38" t="s">
        <v>47</v>
      </c>
      <c r="C54" s="39" t="s">
        <v>19</v>
      </c>
      <c r="D54" s="39" t="s">
        <v>65</v>
      </c>
      <c r="E54" s="39" t="s">
        <v>49</v>
      </c>
      <c r="F54" s="39" t="s">
        <v>7</v>
      </c>
      <c r="G54" s="40" t="s">
        <v>93</v>
      </c>
      <c r="H54" s="41">
        <v>5618.2</v>
      </c>
    </row>
    <row r="55" spans="1:8" ht="25.5" hidden="1">
      <c r="A55" s="61" t="s">
        <v>81</v>
      </c>
      <c r="B55" s="38"/>
      <c r="C55" s="39"/>
      <c r="D55" s="39"/>
      <c r="E55" s="39"/>
      <c r="F55" s="39"/>
      <c r="G55" s="40"/>
      <c r="H55" s="41"/>
    </row>
    <row r="56" spans="1:8" s="42" customFormat="1" ht="63.75">
      <c r="A56" s="37" t="s">
        <v>51</v>
      </c>
      <c r="B56" s="38" t="s">
        <v>47</v>
      </c>
      <c r="C56" s="39" t="s">
        <v>19</v>
      </c>
      <c r="D56" s="39" t="s">
        <v>66</v>
      </c>
      <c r="E56" s="39" t="s">
        <v>49</v>
      </c>
      <c r="F56" s="39" t="s">
        <v>7</v>
      </c>
      <c r="G56" s="40" t="s">
        <v>93</v>
      </c>
      <c r="H56" s="41">
        <v>13458.7</v>
      </c>
    </row>
    <row r="57" spans="1:8" s="42" customFormat="1" ht="51">
      <c r="A57" s="37" t="s">
        <v>110</v>
      </c>
      <c r="B57" s="38" t="s">
        <v>47</v>
      </c>
      <c r="C57" s="39" t="s">
        <v>19</v>
      </c>
      <c r="D57" s="39" t="s">
        <v>109</v>
      </c>
      <c r="E57" s="39" t="s">
        <v>49</v>
      </c>
      <c r="F57" s="39" t="s">
        <v>7</v>
      </c>
      <c r="G57" s="40" t="s">
        <v>93</v>
      </c>
      <c r="H57" s="41">
        <v>12401</v>
      </c>
    </row>
    <row r="58" spans="1:8" ht="12.75">
      <c r="A58" s="37" t="s">
        <v>95</v>
      </c>
      <c r="B58" s="38" t="s">
        <v>47</v>
      </c>
      <c r="C58" s="39" t="s">
        <v>19</v>
      </c>
      <c r="D58" s="39" t="s">
        <v>94</v>
      </c>
      <c r="E58" s="39" t="s">
        <v>49</v>
      </c>
      <c r="F58" s="39" t="s">
        <v>7</v>
      </c>
      <c r="G58" s="40" t="s">
        <v>93</v>
      </c>
      <c r="H58" s="41">
        <v>2491.2</v>
      </c>
    </row>
    <row r="59" spans="1:8" ht="12.75">
      <c r="A59" s="37" t="s">
        <v>88</v>
      </c>
      <c r="B59" s="38" t="s">
        <v>47</v>
      </c>
      <c r="C59" s="39" t="s">
        <v>19</v>
      </c>
      <c r="D59" s="39" t="s">
        <v>67</v>
      </c>
      <c r="E59" s="39" t="s">
        <v>49</v>
      </c>
      <c r="F59" s="39" t="s">
        <v>7</v>
      </c>
      <c r="G59" s="40" t="s">
        <v>93</v>
      </c>
      <c r="H59" s="41">
        <v>205407.8</v>
      </c>
    </row>
    <row r="60" spans="1:8" ht="12.75" hidden="1">
      <c r="A60" s="31" t="s">
        <v>52</v>
      </c>
      <c r="B60" s="32" t="s">
        <v>47</v>
      </c>
      <c r="C60" s="33" t="s">
        <v>19</v>
      </c>
      <c r="D60" s="33" t="s">
        <v>68</v>
      </c>
      <c r="E60" s="33" t="s">
        <v>5</v>
      </c>
      <c r="F60" s="33" t="s">
        <v>7</v>
      </c>
      <c r="G60" s="34" t="s">
        <v>93</v>
      </c>
      <c r="H60" s="35">
        <f>H61</f>
        <v>0</v>
      </c>
    </row>
    <row r="61" spans="1:8" s="36" customFormat="1" ht="25.5" hidden="1">
      <c r="A61" s="19" t="s">
        <v>87</v>
      </c>
      <c r="B61" s="20" t="s">
        <v>69</v>
      </c>
      <c r="C61" s="21" t="s">
        <v>19</v>
      </c>
      <c r="D61" s="21" t="s">
        <v>70</v>
      </c>
      <c r="E61" s="21" t="s">
        <v>49</v>
      </c>
      <c r="F61" s="21" t="s">
        <v>7</v>
      </c>
      <c r="G61" s="22" t="s">
        <v>93</v>
      </c>
      <c r="H61" s="41"/>
    </row>
    <row r="62" spans="1:8" s="12" customFormat="1" ht="20.25" customHeight="1">
      <c r="A62" s="31" t="s">
        <v>89</v>
      </c>
      <c r="B62" s="43" t="s">
        <v>47</v>
      </c>
      <c r="C62" s="44" t="s">
        <v>90</v>
      </c>
      <c r="D62" s="44" t="s">
        <v>6</v>
      </c>
      <c r="E62" s="44" t="s">
        <v>5</v>
      </c>
      <c r="F62" s="44" t="s">
        <v>7</v>
      </c>
      <c r="G62" s="44" t="s">
        <v>8</v>
      </c>
      <c r="H62" s="35">
        <f>H63</f>
        <v>1154.3</v>
      </c>
    </row>
    <row r="63" spans="1:8" s="36" customFormat="1" ht="25.5">
      <c r="A63" s="19" t="s">
        <v>92</v>
      </c>
      <c r="B63" s="20" t="s">
        <v>69</v>
      </c>
      <c r="C63" s="21" t="s">
        <v>90</v>
      </c>
      <c r="D63" s="21" t="s">
        <v>91</v>
      </c>
      <c r="E63" s="21" t="s">
        <v>49</v>
      </c>
      <c r="F63" s="21" t="s">
        <v>7</v>
      </c>
      <c r="G63" s="22" t="s">
        <v>93</v>
      </c>
      <c r="H63" s="41">
        <v>1154.3</v>
      </c>
    </row>
    <row r="64" spans="1:8" s="12" customFormat="1" ht="63.75" customHeight="1">
      <c r="A64" s="31" t="s">
        <v>100</v>
      </c>
      <c r="B64" s="43" t="s">
        <v>47</v>
      </c>
      <c r="C64" s="44" t="s">
        <v>53</v>
      </c>
      <c r="D64" s="44" t="s">
        <v>6</v>
      </c>
      <c r="E64" s="44" t="s">
        <v>5</v>
      </c>
      <c r="F64" s="44" t="s">
        <v>7</v>
      </c>
      <c r="G64" s="44" t="s">
        <v>8</v>
      </c>
      <c r="H64" s="35">
        <f>H65</f>
        <v>66.8</v>
      </c>
    </row>
    <row r="65" spans="1:8" ht="25.5">
      <c r="A65" s="45" t="s">
        <v>74</v>
      </c>
      <c r="B65" s="46" t="s">
        <v>47</v>
      </c>
      <c r="C65" s="47" t="s">
        <v>53</v>
      </c>
      <c r="D65" s="47" t="s">
        <v>73</v>
      </c>
      <c r="E65" s="47" t="s">
        <v>49</v>
      </c>
      <c r="F65" s="47" t="s">
        <v>7</v>
      </c>
      <c r="G65" s="47" t="s">
        <v>93</v>
      </c>
      <c r="H65" s="41">
        <v>66.8</v>
      </c>
    </row>
    <row r="66" spans="1:8" s="12" customFormat="1" ht="38.25">
      <c r="A66" s="31" t="s">
        <v>54</v>
      </c>
      <c r="B66" s="43" t="s">
        <v>47</v>
      </c>
      <c r="C66" s="44" t="s">
        <v>55</v>
      </c>
      <c r="D66" s="44" t="s">
        <v>6</v>
      </c>
      <c r="E66" s="44" t="s">
        <v>5</v>
      </c>
      <c r="F66" s="44" t="s">
        <v>7</v>
      </c>
      <c r="G66" s="44" t="s">
        <v>8</v>
      </c>
      <c r="H66" s="35">
        <f>SUM(H67:H71)</f>
        <v>-4863.8</v>
      </c>
    </row>
    <row r="67" spans="1:8" ht="40.5" customHeight="1">
      <c r="A67" s="53" t="s">
        <v>97</v>
      </c>
      <c r="B67" s="54" t="s">
        <v>47</v>
      </c>
      <c r="C67" s="54" t="s">
        <v>55</v>
      </c>
      <c r="D67" s="54" t="s">
        <v>96</v>
      </c>
      <c r="E67" s="54" t="s">
        <v>49</v>
      </c>
      <c r="F67" s="54" t="s">
        <v>7</v>
      </c>
      <c r="G67" s="55" t="s">
        <v>93</v>
      </c>
      <c r="H67" s="56">
        <v>-15.6</v>
      </c>
    </row>
    <row r="68" spans="1:8" ht="40.5" customHeight="1">
      <c r="A68" s="68" t="s">
        <v>112</v>
      </c>
      <c r="B68" s="69" t="s">
        <v>47</v>
      </c>
      <c r="C68" s="69" t="s">
        <v>55</v>
      </c>
      <c r="D68" s="69" t="s">
        <v>111</v>
      </c>
      <c r="E68" s="69" t="s">
        <v>49</v>
      </c>
      <c r="F68" s="69" t="s">
        <v>7</v>
      </c>
      <c r="G68" s="70" t="s">
        <v>93</v>
      </c>
      <c r="H68" s="23">
        <v>-0.6</v>
      </c>
    </row>
    <row r="69" spans="1:8" ht="29.25" customHeight="1">
      <c r="A69" s="68" t="s">
        <v>114</v>
      </c>
      <c r="B69" s="69" t="s">
        <v>47</v>
      </c>
      <c r="C69" s="69" t="s">
        <v>55</v>
      </c>
      <c r="D69" s="69" t="s">
        <v>113</v>
      </c>
      <c r="E69" s="69" t="s">
        <v>49</v>
      </c>
      <c r="F69" s="69" t="s">
        <v>7</v>
      </c>
      <c r="G69" s="70" t="s">
        <v>93</v>
      </c>
      <c r="H69" s="23">
        <v>-551.6</v>
      </c>
    </row>
    <row r="70" spans="1:8" ht="75" customHeight="1">
      <c r="A70" s="68" t="s">
        <v>116</v>
      </c>
      <c r="B70" s="69" t="s">
        <v>47</v>
      </c>
      <c r="C70" s="69" t="s">
        <v>55</v>
      </c>
      <c r="D70" s="69" t="s">
        <v>115</v>
      </c>
      <c r="E70" s="69" t="s">
        <v>49</v>
      </c>
      <c r="F70" s="69" t="s">
        <v>7</v>
      </c>
      <c r="G70" s="70" t="s">
        <v>93</v>
      </c>
      <c r="H70" s="23">
        <v>-4210.7</v>
      </c>
    </row>
    <row r="71" spans="1:8" ht="38.25">
      <c r="A71" s="50" t="s">
        <v>75</v>
      </c>
      <c r="B71" s="51" t="s">
        <v>47</v>
      </c>
      <c r="C71" s="51" t="s">
        <v>55</v>
      </c>
      <c r="D71" s="51" t="s">
        <v>76</v>
      </c>
      <c r="E71" s="51" t="s">
        <v>49</v>
      </c>
      <c r="F71" s="51" t="s">
        <v>7</v>
      </c>
      <c r="G71" s="52" t="s">
        <v>93</v>
      </c>
      <c r="H71" s="67">
        <v>-85.3</v>
      </c>
    </row>
    <row r="72" spans="1:8" ht="22.5" customHeight="1">
      <c r="A72" s="7" t="s">
        <v>56</v>
      </c>
      <c r="B72" s="8"/>
      <c r="C72" s="9"/>
      <c r="D72" s="9"/>
      <c r="E72" s="9"/>
      <c r="F72" s="9"/>
      <c r="G72" s="10"/>
      <c r="H72" s="11">
        <f>H14+H39</f>
        <v>591336</v>
      </c>
    </row>
  </sheetData>
  <sheetProtection/>
  <mergeCells count="4">
    <mergeCell ref="B13:G13"/>
    <mergeCell ref="A9:H9"/>
    <mergeCell ref="A10:H10"/>
    <mergeCell ref="A11:H11"/>
  </mergeCells>
  <printOptions/>
  <pageMargins left="0.8" right="0.1968503937007874" top="0.4724409448818898" bottom="0.56" header="0.15748031496062992" footer="0.2362204724409449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Y288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1" width="7.8515625" style="71" customWidth="1"/>
    <col min="2" max="2" width="85.421875" style="72" customWidth="1"/>
    <col min="3" max="3" width="2.00390625" style="73" customWidth="1"/>
    <col min="4" max="4" width="3.00390625" style="73" customWidth="1"/>
    <col min="5" max="5" width="6.00390625" style="73" customWidth="1"/>
    <col min="6" max="6" width="3.00390625" style="73" customWidth="1"/>
    <col min="7" max="7" width="5.00390625" style="73" customWidth="1"/>
    <col min="8" max="8" width="4.28125" style="73" customWidth="1"/>
    <col min="9" max="9" width="18.421875" style="74" customWidth="1"/>
    <col min="10" max="10" width="1.421875" style="75" customWidth="1"/>
    <col min="11" max="25" width="9.140625" style="75" customWidth="1"/>
    <col min="26" max="16384" width="9.140625" style="72" customWidth="1"/>
  </cols>
  <sheetData>
    <row r="4" ht="54" customHeight="1"/>
    <row r="5" ht="36" customHeight="1"/>
    <row r="6" spans="1:25" s="78" customFormat="1" ht="58.5" customHeight="1">
      <c r="A6" s="76"/>
      <c r="B6" s="139" t="s">
        <v>457</v>
      </c>
      <c r="C6" s="139"/>
      <c r="D6" s="139"/>
      <c r="E6" s="139"/>
      <c r="F6" s="139"/>
      <c r="G6" s="139"/>
      <c r="H6" s="139"/>
      <c r="I6" s="139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2:9" ht="15.75">
      <c r="B7" s="79"/>
      <c r="C7" s="79"/>
      <c r="D7" s="79"/>
      <c r="E7" s="79"/>
      <c r="F7" s="79"/>
      <c r="G7" s="79"/>
      <c r="H7" s="79"/>
      <c r="I7" s="80"/>
    </row>
    <row r="8" spans="1:25" s="85" customFormat="1" ht="33.75">
      <c r="A8" s="81" t="s">
        <v>117</v>
      </c>
      <c r="B8" s="82" t="s">
        <v>0</v>
      </c>
      <c r="C8" s="140" t="s">
        <v>118</v>
      </c>
      <c r="D8" s="140"/>
      <c r="E8" s="140"/>
      <c r="F8" s="140"/>
      <c r="G8" s="140"/>
      <c r="H8" s="140"/>
      <c r="I8" s="83" t="s">
        <v>396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9" ht="27.75" customHeight="1">
      <c r="A9" s="86" t="s">
        <v>123</v>
      </c>
      <c r="B9" s="141" t="s">
        <v>124</v>
      </c>
      <c r="C9" s="141"/>
      <c r="D9" s="141"/>
      <c r="E9" s="141"/>
      <c r="F9" s="141"/>
      <c r="G9" s="141"/>
      <c r="H9" s="141"/>
      <c r="I9" s="87">
        <f>I10</f>
        <v>2085049.73</v>
      </c>
    </row>
    <row r="10" spans="1:9" ht="17.25" customHeight="1">
      <c r="A10" s="88"/>
      <c r="B10" s="89" t="s">
        <v>36</v>
      </c>
      <c r="C10" s="90" t="s">
        <v>4</v>
      </c>
      <c r="D10" s="90" t="s">
        <v>37</v>
      </c>
      <c r="E10" s="90" t="s">
        <v>6</v>
      </c>
      <c r="F10" s="90" t="s">
        <v>5</v>
      </c>
      <c r="G10" s="90" t="s">
        <v>7</v>
      </c>
      <c r="H10" s="91" t="s">
        <v>8</v>
      </c>
      <c r="I10" s="92">
        <f>SUM(I11:I15)</f>
        <v>2085049.73</v>
      </c>
    </row>
    <row r="11" spans="1:9" ht="25.5">
      <c r="A11" s="88"/>
      <c r="B11" s="93" t="s">
        <v>397</v>
      </c>
      <c r="C11" s="94" t="s">
        <v>4</v>
      </c>
      <c r="D11" s="94" t="s">
        <v>37</v>
      </c>
      <c r="E11" s="94" t="s">
        <v>127</v>
      </c>
      <c r="F11" s="94" t="s">
        <v>10</v>
      </c>
      <c r="G11" s="94" t="s">
        <v>125</v>
      </c>
      <c r="H11" s="95" t="s">
        <v>35</v>
      </c>
      <c r="I11" s="96">
        <v>6.65</v>
      </c>
    </row>
    <row r="12" spans="1:9" ht="38.25">
      <c r="A12" s="88"/>
      <c r="B12" s="93" t="s">
        <v>126</v>
      </c>
      <c r="C12" s="94" t="s">
        <v>4</v>
      </c>
      <c r="D12" s="94" t="s">
        <v>37</v>
      </c>
      <c r="E12" s="94" t="s">
        <v>127</v>
      </c>
      <c r="F12" s="94" t="s">
        <v>10</v>
      </c>
      <c r="G12" s="94" t="s">
        <v>128</v>
      </c>
      <c r="H12" s="95" t="s">
        <v>35</v>
      </c>
      <c r="I12" s="96">
        <v>328450.83</v>
      </c>
    </row>
    <row r="13" spans="1:9" ht="38.25">
      <c r="A13" s="88"/>
      <c r="B13" s="93" t="s">
        <v>130</v>
      </c>
      <c r="C13" s="94" t="s">
        <v>4</v>
      </c>
      <c r="D13" s="94" t="s">
        <v>37</v>
      </c>
      <c r="E13" s="94" t="s">
        <v>129</v>
      </c>
      <c r="F13" s="94" t="s">
        <v>10</v>
      </c>
      <c r="G13" s="94" t="s">
        <v>128</v>
      </c>
      <c r="H13" s="95" t="s">
        <v>35</v>
      </c>
      <c r="I13" s="96">
        <v>169203.69</v>
      </c>
    </row>
    <row r="14" spans="1:9" ht="25.5">
      <c r="A14" s="88"/>
      <c r="B14" s="93" t="s">
        <v>132</v>
      </c>
      <c r="C14" s="94" t="s">
        <v>4</v>
      </c>
      <c r="D14" s="94" t="s">
        <v>37</v>
      </c>
      <c r="E14" s="94" t="s">
        <v>131</v>
      </c>
      <c r="F14" s="94" t="s">
        <v>10</v>
      </c>
      <c r="G14" s="94" t="s">
        <v>128</v>
      </c>
      <c r="H14" s="95" t="s">
        <v>35</v>
      </c>
      <c r="I14" s="96">
        <v>790836.23</v>
      </c>
    </row>
    <row r="15" spans="1:9" ht="25.5">
      <c r="A15" s="88"/>
      <c r="B15" s="93" t="s">
        <v>133</v>
      </c>
      <c r="C15" s="94" t="s">
        <v>4</v>
      </c>
      <c r="D15" s="94" t="s">
        <v>37</v>
      </c>
      <c r="E15" s="94" t="s">
        <v>134</v>
      </c>
      <c r="F15" s="94" t="s">
        <v>10</v>
      </c>
      <c r="G15" s="94" t="s">
        <v>128</v>
      </c>
      <c r="H15" s="95" t="s">
        <v>35</v>
      </c>
      <c r="I15" s="96">
        <v>796552.33</v>
      </c>
    </row>
    <row r="16" spans="1:25" s="98" customFormat="1" ht="28.5" customHeight="1">
      <c r="A16" s="86" t="s">
        <v>443</v>
      </c>
      <c r="B16" s="141" t="s">
        <v>444</v>
      </c>
      <c r="C16" s="141"/>
      <c r="D16" s="141"/>
      <c r="E16" s="141"/>
      <c r="F16" s="141"/>
      <c r="G16" s="141"/>
      <c r="H16" s="141"/>
      <c r="I16" s="87">
        <f>I17</f>
        <v>1500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9" ht="12.75">
      <c r="A17" s="88"/>
      <c r="B17" s="89" t="s">
        <v>42</v>
      </c>
      <c r="C17" s="90" t="s">
        <v>4</v>
      </c>
      <c r="D17" s="90" t="s">
        <v>43</v>
      </c>
      <c r="E17" s="90" t="s">
        <v>6</v>
      </c>
      <c r="F17" s="90" t="s">
        <v>5</v>
      </c>
      <c r="G17" s="90" t="s">
        <v>7</v>
      </c>
      <c r="H17" s="91" t="s">
        <v>8</v>
      </c>
      <c r="I17" s="92">
        <f>I18</f>
        <v>1500</v>
      </c>
    </row>
    <row r="18" spans="1:9" ht="51">
      <c r="A18" s="88"/>
      <c r="B18" s="93" t="s">
        <v>244</v>
      </c>
      <c r="C18" s="94" t="s">
        <v>4</v>
      </c>
      <c r="D18" s="94" t="s">
        <v>43</v>
      </c>
      <c r="E18" s="94" t="s">
        <v>245</v>
      </c>
      <c r="F18" s="94" t="s">
        <v>10</v>
      </c>
      <c r="G18" s="94" t="s">
        <v>232</v>
      </c>
      <c r="H18" s="95" t="s">
        <v>122</v>
      </c>
      <c r="I18" s="96">
        <v>1500</v>
      </c>
    </row>
    <row r="19" spans="1:25" s="98" customFormat="1" ht="28.5" customHeight="1">
      <c r="A19" s="86" t="s">
        <v>135</v>
      </c>
      <c r="B19" s="141" t="s">
        <v>136</v>
      </c>
      <c r="C19" s="141"/>
      <c r="D19" s="141"/>
      <c r="E19" s="141"/>
      <c r="F19" s="141"/>
      <c r="G19" s="141"/>
      <c r="H19" s="141"/>
      <c r="I19" s="87">
        <f>I20</f>
        <v>10000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</row>
    <row r="20" spans="1:9" ht="12.75">
      <c r="A20" s="88"/>
      <c r="B20" s="89" t="s">
        <v>42</v>
      </c>
      <c r="C20" s="90" t="s">
        <v>4</v>
      </c>
      <c r="D20" s="90" t="s">
        <v>43</v>
      </c>
      <c r="E20" s="90" t="s">
        <v>6</v>
      </c>
      <c r="F20" s="90" t="s">
        <v>5</v>
      </c>
      <c r="G20" s="90" t="s">
        <v>7</v>
      </c>
      <c r="H20" s="91" t="s">
        <v>8</v>
      </c>
      <c r="I20" s="92">
        <f>I21</f>
        <v>10000</v>
      </c>
    </row>
    <row r="21" spans="1:9" ht="89.25">
      <c r="A21" s="88"/>
      <c r="B21" s="93" t="s">
        <v>371</v>
      </c>
      <c r="C21" s="94" t="s">
        <v>4</v>
      </c>
      <c r="D21" s="94" t="s">
        <v>43</v>
      </c>
      <c r="E21" s="94" t="s">
        <v>139</v>
      </c>
      <c r="F21" s="94" t="s">
        <v>10</v>
      </c>
      <c r="G21" s="94" t="s">
        <v>7</v>
      </c>
      <c r="H21" s="95" t="s">
        <v>122</v>
      </c>
      <c r="I21" s="96">
        <v>10000</v>
      </c>
    </row>
    <row r="22" spans="1:25" s="98" customFormat="1" ht="28.5" customHeight="1">
      <c r="A22" s="86" t="s">
        <v>140</v>
      </c>
      <c r="B22" s="141" t="s">
        <v>141</v>
      </c>
      <c r="C22" s="141"/>
      <c r="D22" s="141"/>
      <c r="E22" s="141"/>
      <c r="F22" s="141"/>
      <c r="G22" s="141"/>
      <c r="H22" s="141"/>
      <c r="I22" s="87">
        <f>I23+I25+I27+I32</f>
        <v>425184046.88000005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9" ht="12.75">
      <c r="A23" s="88"/>
      <c r="B23" s="89" t="s">
        <v>99</v>
      </c>
      <c r="C23" s="90" t="s">
        <v>4</v>
      </c>
      <c r="D23" s="90" t="s">
        <v>39</v>
      </c>
      <c r="E23" s="90" t="s">
        <v>6</v>
      </c>
      <c r="F23" s="90" t="s">
        <v>5</v>
      </c>
      <c r="G23" s="90" t="s">
        <v>7</v>
      </c>
      <c r="H23" s="91" t="s">
        <v>8</v>
      </c>
      <c r="I23" s="92">
        <f>I24</f>
        <v>6016.49</v>
      </c>
    </row>
    <row r="24" spans="1:9" ht="12.75">
      <c r="A24" s="88"/>
      <c r="B24" s="93" t="s">
        <v>142</v>
      </c>
      <c r="C24" s="94" t="s">
        <v>4</v>
      </c>
      <c r="D24" s="94" t="s">
        <v>39</v>
      </c>
      <c r="E24" s="94" t="s">
        <v>143</v>
      </c>
      <c r="F24" s="94" t="s">
        <v>49</v>
      </c>
      <c r="G24" s="94" t="s">
        <v>7</v>
      </c>
      <c r="H24" s="95" t="s">
        <v>144</v>
      </c>
      <c r="I24" s="96">
        <v>6016.49</v>
      </c>
    </row>
    <row r="25" spans="1:9" ht="12.75">
      <c r="A25" s="88"/>
      <c r="B25" s="89" t="s">
        <v>42</v>
      </c>
      <c r="C25" s="90" t="s">
        <v>4</v>
      </c>
      <c r="D25" s="90" t="s">
        <v>43</v>
      </c>
      <c r="E25" s="90" t="s">
        <v>6</v>
      </c>
      <c r="F25" s="90" t="s">
        <v>5</v>
      </c>
      <c r="G25" s="90" t="s">
        <v>7</v>
      </c>
      <c r="H25" s="91" t="s">
        <v>8</v>
      </c>
      <c r="I25" s="92">
        <f>I26</f>
        <v>15000</v>
      </c>
    </row>
    <row r="26" spans="1:9" ht="63.75">
      <c r="A26" s="88"/>
      <c r="B26" s="99" t="s">
        <v>385</v>
      </c>
      <c r="C26" s="94" t="s">
        <v>4</v>
      </c>
      <c r="D26" s="94" t="s">
        <v>43</v>
      </c>
      <c r="E26" s="94" t="s">
        <v>379</v>
      </c>
      <c r="F26" s="94" t="s">
        <v>10</v>
      </c>
      <c r="G26" s="94" t="s">
        <v>7</v>
      </c>
      <c r="H26" s="95" t="s">
        <v>122</v>
      </c>
      <c r="I26" s="96">
        <v>15000</v>
      </c>
    </row>
    <row r="27" spans="1:9" ht="25.5">
      <c r="A27" s="88"/>
      <c r="B27" s="89" t="s">
        <v>77</v>
      </c>
      <c r="C27" s="90" t="s">
        <v>47</v>
      </c>
      <c r="D27" s="90" t="s">
        <v>19</v>
      </c>
      <c r="E27" s="90" t="s">
        <v>6</v>
      </c>
      <c r="F27" s="90" t="s">
        <v>5</v>
      </c>
      <c r="G27" s="90" t="s">
        <v>7</v>
      </c>
      <c r="H27" s="91" t="s">
        <v>8</v>
      </c>
      <c r="I27" s="92">
        <f>SUM(I28:I31)</f>
        <v>425197598.59000003</v>
      </c>
    </row>
    <row r="28" spans="1:9" ht="25.5">
      <c r="A28" s="88"/>
      <c r="B28" s="93" t="s">
        <v>145</v>
      </c>
      <c r="C28" s="94" t="s">
        <v>47</v>
      </c>
      <c r="D28" s="94" t="s">
        <v>19</v>
      </c>
      <c r="E28" s="94" t="s">
        <v>60</v>
      </c>
      <c r="F28" s="94" t="s">
        <v>49</v>
      </c>
      <c r="G28" s="94" t="s">
        <v>7</v>
      </c>
      <c r="H28" s="95" t="s">
        <v>93</v>
      </c>
      <c r="I28" s="96">
        <v>267955581.58</v>
      </c>
    </row>
    <row r="29" spans="1:9" ht="25.5">
      <c r="A29" s="88"/>
      <c r="B29" s="93" t="s">
        <v>446</v>
      </c>
      <c r="C29" s="94" t="s">
        <v>47</v>
      </c>
      <c r="D29" s="94" t="s">
        <v>19</v>
      </c>
      <c r="E29" s="94" t="s">
        <v>445</v>
      </c>
      <c r="F29" s="94" t="s">
        <v>49</v>
      </c>
      <c r="G29" s="94" t="s">
        <v>7</v>
      </c>
      <c r="H29" s="95" t="s">
        <v>93</v>
      </c>
      <c r="I29" s="96">
        <v>43595219</v>
      </c>
    </row>
    <row r="30" spans="1:9" ht="12.75">
      <c r="A30" s="88"/>
      <c r="B30" s="93" t="s">
        <v>146</v>
      </c>
      <c r="C30" s="94" t="s">
        <v>47</v>
      </c>
      <c r="D30" s="94" t="s">
        <v>19</v>
      </c>
      <c r="E30" s="94" t="s">
        <v>62</v>
      </c>
      <c r="F30" s="94" t="s">
        <v>49</v>
      </c>
      <c r="G30" s="94" t="s">
        <v>7</v>
      </c>
      <c r="H30" s="95" t="s">
        <v>93</v>
      </c>
      <c r="I30" s="96">
        <v>100142677.3</v>
      </c>
    </row>
    <row r="31" spans="1:9" ht="12.75">
      <c r="A31" s="88"/>
      <c r="B31" s="93" t="s">
        <v>147</v>
      </c>
      <c r="C31" s="94" t="s">
        <v>47</v>
      </c>
      <c r="D31" s="94" t="s">
        <v>19</v>
      </c>
      <c r="E31" s="94" t="s">
        <v>94</v>
      </c>
      <c r="F31" s="94" t="s">
        <v>49</v>
      </c>
      <c r="G31" s="94" t="s">
        <v>7</v>
      </c>
      <c r="H31" s="95" t="s">
        <v>93</v>
      </c>
      <c r="I31" s="96">
        <v>13504120.71</v>
      </c>
    </row>
    <row r="32" spans="1:9" ht="25.5">
      <c r="A32" s="88"/>
      <c r="B32" s="100" t="s">
        <v>54</v>
      </c>
      <c r="C32" s="90" t="s">
        <v>47</v>
      </c>
      <c r="D32" s="90" t="s">
        <v>55</v>
      </c>
      <c r="E32" s="90" t="s">
        <v>6</v>
      </c>
      <c r="F32" s="90" t="s">
        <v>5</v>
      </c>
      <c r="G32" s="90" t="s">
        <v>7</v>
      </c>
      <c r="H32" s="91" t="s">
        <v>8</v>
      </c>
      <c r="I32" s="92">
        <f>SUM(I33:I33)</f>
        <v>-34568.2</v>
      </c>
    </row>
    <row r="33" spans="1:9" ht="25.5">
      <c r="A33" s="88"/>
      <c r="B33" s="101" t="s">
        <v>148</v>
      </c>
      <c r="C33" s="94" t="s">
        <v>47</v>
      </c>
      <c r="D33" s="94" t="s">
        <v>55</v>
      </c>
      <c r="E33" s="94" t="s">
        <v>76</v>
      </c>
      <c r="F33" s="94" t="s">
        <v>49</v>
      </c>
      <c r="G33" s="94" t="s">
        <v>7</v>
      </c>
      <c r="H33" s="95" t="s">
        <v>93</v>
      </c>
      <c r="I33" s="96">
        <v>-34568.2</v>
      </c>
    </row>
    <row r="34" spans="1:9" ht="28.5" customHeight="1">
      <c r="A34" s="86" t="s">
        <v>149</v>
      </c>
      <c r="B34" s="141" t="s">
        <v>150</v>
      </c>
      <c r="C34" s="141"/>
      <c r="D34" s="141"/>
      <c r="E34" s="141"/>
      <c r="F34" s="141"/>
      <c r="G34" s="141"/>
      <c r="H34" s="141"/>
      <c r="I34" s="87">
        <f>I35</f>
        <v>10416447.11</v>
      </c>
    </row>
    <row r="35" spans="1:9" ht="25.5">
      <c r="A35" s="102"/>
      <c r="B35" s="100" t="s">
        <v>14</v>
      </c>
      <c r="C35" s="103" t="s">
        <v>4</v>
      </c>
      <c r="D35" s="103" t="s">
        <v>15</v>
      </c>
      <c r="E35" s="103" t="s">
        <v>6</v>
      </c>
      <c r="F35" s="103" t="s">
        <v>5</v>
      </c>
      <c r="G35" s="103" t="s">
        <v>7</v>
      </c>
      <c r="H35" s="104" t="s">
        <v>8</v>
      </c>
      <c r="I35" s="92">
        <f>SUM(I36:I39)</f>
        <v>10416447.11</v>
      </c>
    </row>
    <row r="36" spans="1:9" ht="63.75">
      <c r="A36" s="88"/>
      <c r="B36" s="105" t="s">
        <v>151</v>
      </c>
      <c r="C36" s="94" t="s">
        <v>4</v>
      </c>
      <c r="D36" s="94" t="s">
        <v>15</v>
      </c>
      <c r="E36" s="94" t="s">
        <v>152</v>
      </c>
      <c r="F36" s="94" t="s">
        <v>10</v>
      </c>
      <c r="G36" s="94" t="s">
        <v>7</v>
      </c>
      <c r="H36" s="95" t="s">
        <v>13</v>
      </c>
      <c r="I36" s="96">
        <v>5221838.27</v>
      </c>
    </row>
    <row r="37" spans="1:9" ht="63.75">
      <c r="A37" s="88"/>
      <c r="B37" s="105" t="s">
        <v>153</v>
      </c>
      <c r="C37" s="94" t="s">
        <v>4</v>
      </c>
      <c r="D37" s="94" t="s">
        <v>15</v>
      </c>
      <c r="E37" s="94" t="s">
        <v>154</v>
      </c>
      <c r="F37" s="94" t="s">
        <v>10</v>
      </c>
      <c r="G37" s="94" t="s">
        <v>7</v>
      </c>
      <c r="H37" s="95" t="s">
        <v>13</v>
      </c>
      <c r="I37" s="96">
        <v>28206.03</v>
      </c>
    </row>
    <row r="38" spans="1:9" ht="63.75">
      <c r="A38" s="88"/>
      <c r="B38" s="105" t="s">
        <v>155</v>
      </c>
      <c r="C38" s="94" t="s">
        <v>4</v>
      </c>
      <c r="D38" s="94" t="s">
        <v>15</v>
      </c>
      <c r="E38" s="94" t="s">
        <v>156</v>
      </c>
      <c r="F38" s="94" t="s">
        <v>10</v>
      </c>
      <c r="G38" s="94" t="s">
        <v>7</v>
      </c>
      <c r="H38" s="95" t="s">
        <v>13</v>
      </c>
      <c r="I38" s="96">
        <v>5765499.17</v>
      </c>
    </row>
    <row r="39" spans="1:9" ht="63.75">
      <c r="A39" s="88"/>
      <c r="B39" s="105" t="s">
        <v>157</v>
      </c>
      <c r="C39" s="94" t="s">
        <v>4</v>
      </c>
      <c r="D39" s="94" t="s">
        <v>15</v>
      </c>
      <c r="E39" s="94" t="s">
        <v>158</v>
      </c>
      <c r="F39" s="94" t="s">
        <v>10</v>
      </c>
      <c r="G39" s="94" t="s">
        <v>7</v>
      </c>
      <c r="H39" s="95" t="s">
        <v>13</v>
      </c>
      <c r="I39" s="96">
        <v>-599096.36</v>
      </c>
    </row>
    <row r="40" spans="1:9" ht="28.5" customHeight="1">
      <c r="A40" s="86" t="s">
        <v>159</v>
      </c>
      <c r="B40" s="141" t="s">
        <v>160</v>
      </c>
      <c r="C40" s="141"/>
      <c r="D40" s="141"/>
      <c r="E40" s="141"/>
      <c r="F40" s="141"/>
      <c r="G40" s="141"/>
      <c r="H40" s="141"/>
      <c r="I40" s="87">
        <f>I41+I43</f>
        <v>368800</v>
      </c>
    </row>
    <row r="41" spans="1:9" ht="12.75">
      <c r="A41" s="102"/>
      <c r="B41" s="100" t="s">
        <v>30</v>
      </c>
      <c r="C41" s="103" t="s">
        <v>4</v>
      </c>
      <c r="D41" s="106" t="s">
        <v>31</v>
      </c>
      <c r="E41" s="103" t="s">
        <v>6</v>
      </c>
      <c r="F41" s="103" t="s">
        <v>5</v>
      </c>
      <c r="G41" s="103" t="s">
        <v>7</v>
      </c>
      <c r="H41" s="104" t="s">
        <v>8</v>
      </c>
      <c r="I41" s="92">
        <f>I42</f>
        <v>367800</v>
      </c>
    </row>
    <row r="42" spans="1:9" ht="110.25" customHeight="1">
      <c r="A42" s="88"/>
      <c r="B42" s="105" t="s">
        <v>161</v>
      </c>
      <c r="C42" s="107" t="s">
        <v>4</v>
      </c>
      <c r="D42" s="107" t="s">
        <v>31</v>
      </c>
      <c r="E42" s="107" t="s">
        <v>162</v>
      </c>
      <c r="F42" s="107" t="s">
        <v>10</v>
      </c>
      <c r="G42" s="107" t="s">
        <v>163</v>
      </c>
      <c r="H42" s="108" t="s">
        <v>13</v>
      </c>
      <c r="I42" s="96">
        <v>367800</v>
      </c>
    </row>
    <row r="43" spans="1:9" ht="12.75">
      <c r="A43" s="88"/>
      <c r="B43" s="89" t="s">
        <v>42</v>
      </c>
      <c r="C43" s="90" t="s">
        <v>4</v>
      </c>
      <c r="D43" s="90" t="s">
        <v>43</v>
      </c>
      <c r="E43" s="90" t="s">
        <v>6</v>
      </c>
      <c r="F43" s="90" t="s">
        <v>5</v>
      </c>
      <c r="G43" s="90" t="s">
        <v>7</v>
      </c>
      <c r="H43" s="91" t="s">
        <v>8</v>
      </c>
      <c r="I43" s="92">
        <f>I44</f>
        <v>1000</v>
      </c>
    </row>
    <row r="44" spans="1:9" ht="51">
      <c r="A44" s="88"/>
      <c r="B44" s="105" t="s">
        <v>164</v>
      </c>
      <c r="C44" s="107" t="s">
        <v>4</v>
      </c>
      <c r="D44" s="107" t="s">
        <v>43</v>
      </c>
      <c r="E44" s="107" t="s">
        <v>165</v>
      </c>
      <c r="F44" s="107" t="s">
        <v>49</v>
      </c>
      <c r="G44" s="107" t="s">
        <v>7</v>
      </c>
      <c r="H44" s="108" t="s">
        <v>122</v>
      </c>
      <c r="I44" s="96">
        <v>1000</v>
      </c>
    </row>
    <row r="45" spans="1:25" s="98" customFormat="1" ht="28.5" customHeight="1">
      <c r="A45" s="86" t="s">
        <v>166</v>
      </c>
      <c r="B45" s="141" t="s">
        <v>167</v>
      </c>
      <c r="C45" s="141"/>
      <c r="D45" s="141"/>
      <c r="E45" s="141"/>
      <c r="F45" s="141"/>
      <c r="G45" s="141"/>
      <c r="H45" s="141"/>
      <c r="I45" s="87">
        <f>I46</f>
        <v>10000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</row>
    <row r="46" spans="1:9" ht="12.75">
      <c r="A46" s="88"/>
      <c r="B46" s="89" t="s">
        <v>42</v>
      </c>
      <c r="C46" s="90" t="s">
        <v>4</v>
      </c>
      <c r="D46" s="90" t="s">
        <v>43</v>
      </c>
      <c r="E46" s="90" t="s">
        <v>6</v>
      </c>
      <c r="F46" s="90" t="s">
        <v>5</v>
      </c>
      <c r="G46" s="90" t="s">
        <v>7</v>
      </c>
      <c r="H46" s="91" t="s">
        <v>8</v>
      </c>
      <c r="I46" s="92">
        <f>SUM(I47:I47)</f>
        <v>10000</v>
      </c>
    </row>
    <row r="47" spans="1:9" ht="92.25" customHeight="1">
      <c r="A47" s="88"/>
      <c r="B47" s="93" t="s">
        <v>119</v>
      </c>
      <c r="C47" s="94" t="s">
        <v>4</v>
      </c>
      <c r="D47" s="94" t="s">
        <v>43</v>
      </c>
      <c r="E47" s="94" t="s">
        <v>120</v>
      </c>
      <c r="F47" s="94" t="s">
        <v>10</v>
      </c>
      <c r="G47" s="94" t="s">
        <v>121</v>
      </c>
      <c r="H47" s="95" t="s">
        <v>122</v>
      </c>
      <c r="I47" s="96">
        <v>10000</v>
      </c>
    </row>
    <row r="48" spans="1:25" s="98" customFormat="1" ht="28.5" customHeight="1">
      <c r="A48" s="86" t="s">
        <v>168</v>
      </c>
      <c r="B48" s="141" t="s">
        <v>169</v>
      </c>
      <c r="C48" s="141"/>
      <c r="D48" s="141"/>
      <c r="E48" s="141"/>
      <c r="F48" s="141"/>
      <c r="G48" s="141"/>
      <c r="H48" s="141"/>
      <c r="I48" s="87">
        <f>I49+I51+I61+I63+I68+I70+I72</f>
        <v>84873118.49</v>
      </c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</row>
    <row r="49" spans="1:25" s="110" customFormat="1" ht="12.75">
      <c r="A49" s="102"/>
      <c r="B49" s="100" t="s">
        <v>30</v>
      </c>
      <c r="C49" s="103" t="s">
        <v>4</v>
      </c>
      <c r="D49" s="106" t="s">
        <v>31</v>
      </c>
      <c r="E49" s="103" t="s">
        <v>6</v>
      </c>
      <c r="F49" s="103" t="s">
        <v>5</v>
      </c>
      <c r="G49" s="103" t="s">
        <v>7</v>
      </c>
      <c r="H49" s="104" t="s">
        <v>8</v>
      </c>
      <c r="I49" s="92">
        <f>I50</f>
        <v>20000</v>
      </c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spans="1:25" s="116" customFormat="1" ht="29.25" customHeight="1">
      <c r="A50" s="111"/>
      <c r="B50" s="112" t="s">
        <v>423</v>
      </c>
      <c r="C50" s="113" t="s">
        <v>4</v>
      </c>
      <c r="D50" s="113" t="s">
        <v>31</v>
      </c>
      <c r="E50" s="113" t="s">
        <v>424</v>
      </c>
      <c r="F50" s="113" t="s">
        <v>10</v>
      </c>
      <c r="G50" s="113" t="s">
        <v>425</v>
      </c>
      <c r="H50" s="114" t="s">
        <v>13</v>
      </c>
      <c r="I50" s="115">
        <v>20000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</row>
    <row r="51" spans="1:25" s="110" customFormat="1" ht="25.5">
      <c r="A51" s="102"/>
      <c r="B51" s="89" t="s">
        <v>32</v>
      </c>
      <c r="C51" s="90" t="s">
        <v>4</v>
      </c>
      <c r="D51" s="90" t="s">
        <v>33</v>
      </c>
      <c r="E51" s="90" t="s">
        <v>6</v>
      </c>
      <c r="F51" s="90" t="s">
        <v>5</v>
      </c>
      <c r="G51" s="90" t="s">
        <v>7</v>
      </c>
      <c r="H51" s="91" t="s">
        <v>8</v>
      </c>
      <c r="I51" s="92">
        <f>SUM(I52:I60)</f>
        <v>50692752.8</v>
      </c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1:25" s="116" customFormat="1" ht="71.25" customHeight="1">
      <c r="A52" s="111"/>
      <c r="B52" s="112" t="s">
        <v>349</v>
      </c>
      <c r="C52" s="113" t="s">
        <v>4</v>
      </c>
      <c r="D52" s="113" t="s">
        <v>33</v>
      </c>
      <c r="E52" s="113" t="s">
        <v>170</v>
      </c>
      <c r="F52" s="113" t="s">
        <v>49</v>
      </c>
      <c r="G52" s="113" t="s">
        <v>326</v>
      </c>
      <c r="H52" s="114" t="s">
        <v>35</v>
      </c>
      <c r="I52" s="115">
        <v>36339657.69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</row>
    <row r="53" spans="1:25" s="116" customFormat="1" ht="51">
      <c r="A53" s="111"/>
      <c r="B53" s="112" t="s">
        <v>350</v>
      </c>
      <c r="C53" s="113" t="s">
        <v>4</v>
      </c>
      <c r="D53" s="113" t="s">
        <v>33</v>
      </c>
      <c r="E53" s="113" t="s">
        <v>170</v>
      </c>
      <c r="F53" s="113" t="s">
        <v>49</v>
      </c>
      <c r="G53" s="113" t="s">
        <v>327</v>
      </c>
      <c r="H53" s="114" t="s">
        <v>35</v>
      </c>
      <c r="I53" s="115">
        <v>514896.19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</row>
    <row r="54" spans="1:25" s="116" customFormat="1" ht="51">
      <c r="A54" s="111"/>
      <c r="B54" s="112" t="s">
        <v>351</v>
      </c>
      <c r="C54" s="113" t="s">
        <v>4</v>
      </c>
      <c r="D54" s="113" t="s">
        <v>33</v>
      </c>
      <c r="E54" s="113" t="s">
        <v>170</v>
      </c>
      <c r="F54" s="113" t="s">
        <v>49</v>
      </c>
      <c r="G54" s="113" t="s">
        <v>328</v>
      </c>
      <c r="H54" s="114" t="s">
        <v>35</v>
      </c>
      <c r="I54" s="115">
        <v>145695.8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</row>
    <row r="55" spans="1:9" ht="70.5" customHeight="1">
      <c r="A55" s="88"/>
      <c r="B55" s="93" t="s">
        <v>386</v>
      </c>
      <c r="C55" s="94" t="s">
        <v>4</v>
      </c>
      <c r="D55" s="94" t="s">
        <v>33</v>
      </c>
      <c r="E55" s="94" t="s">
        <v>172</v>
      </c>
      <c r="F55" s="94" t="s">
        <v>49</v>
      </c>
      <c r="G55" s="94" t="s">
        <v>359</v>
      </c>
      <c r="H55" s="95" t="s">
        <v>35</v>
      </c>
      <c r="I55" s="96">
        <v>435720.49</v>
      </c>
    </row>
    <row r="56" spans="1:25" s="116" customFormat="1" ht="38.25">
      <c r="A56" s="111"/>
      <c r="B56" s="112" t="s">
        <v>352</v>
      </c>
      <c r="C56" s="113" t="s">
        <v>4</v>
      </c>
      <c r="D56" s="113" t="s">
        <v>33</v>
      </c>
      <c r="E56" s="113" t="s">
        <v>173</v>
      </c>
      <c r="F56" s="113" t="s">
        <v>49</v>
      </c>
      <c r="G56" s="113" t="s">
        <v>329</v>
      </c>
      <c r="H56" s="114" t="s">
        <v>35</v>
      </c>
      <c r="I56" s="117">
        <v>10156001.93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</row>
    <row r="57" spans="1:25" s="116" customFormat="1" ht="38.25">
      <c r="A57" s="111"/>
      <c r="B57" s="112" t="s">
        <v>353</v>
      </c>
      <c r="C57" s="113" t="s">
        <v>4</v>
      </c>
      <c r="D57" s="113" t="s">
        <v>33</v>
      </c>
      <c r="E57" s="113" t="s">
        <v>173</v>
      </c>
      <c r="F57" s="113" t="s">
        <v>49</v>
      </c>
      <c r="G57" s="113" t="s">
        <v>330</v>
      </c>
      <c r="H57" s="114" t="s">
        <v>35</v>
      </c>
      <c r="I57" s="117">
        <v>1606707.72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</row>
    <row r="58" spans="1:25" s="116" customFormat="1" ht="51">
      <c r="A58" s="111"/>
      <c r="B58" s="99" t="s">
        <v>387</v>
      </c>
      <c r="C58" s="113" t="s">
        <v>4</v>
      </c>
      <c r="D58" s="113" t="s">
        <v>33</v>
      </c>
      <c r="E58" s="113" t="s">
        <v>380</v>
      </c>
      <c r="F58" s="113" t="s">
        <v>49</v>
      </c>
      <c r="G58" s="113" t="s">
        <v>7</v>
      </c>
      <c r="H58" s="114" t="s">
        <v>35</v>
      </c>
      <c r="I58" s="117">
        <v>0.02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</row>
    <row r="59" spans="1:9" ht="51">
      <c r="A59" s="88"/>
      <c r="B59" s="93" t="s">
        <v>175</v>
      </c>
      <c r="C59" s="94" t="s">
        <v>4</v>
      </c>
      <c r="D59" s="94" t="s">
        <v>33</v>
      </c>
      <c r="E59" s="94" t="s">
        <v>174</v>
      </c>
      <c r="F59" s="94" t="s">
        <v>49</v>
      </c>
      <c r="G59" s="94" t="s">
        <v>332</v>
      </c>
      <c r="H59" s="95" t="s">
        <v>35</v>
      </c>
      <c r="I59" s="96">
        <v>22206.62</v>
      </c>
    </row>
    <row r="60" spans="1:9" s="75" customFormat="1" ht="63.75">
      <c r="A60" s="118"/>
      <c r="B60" s="99" t="s">
        <v>388</v>
      </c>
      <c r="C60" s="113" t="s">
        <v>4</v>
      </c>
      <c r="D60" s="113" t="s">
        <v>33</v>
      </c>
      <c r="E60" s="113" t="s">
        <v>360</v>
      </c>
      <c r="F60" s="113" t="s">
        <v>49</v>
      </c>
      <c r="G60" s="113" t="s">
        <v>331</v>
      </c>
      <c r="H60" s="114" t="s">
        <v>35</v>
      </c>
      <c r="I60" s="115">
        <v>1471866.34</v>
      </c>
    </row>
    <row r="61" spans="1:9" s="75" customFormat="1" ht="12.75">
      <c r="A61" s="118"/>
      <c r="B61" s="89" t="s">
        <v>99</v>
      </c>
      <c r="C61" s="90" t="s">
        <v>4</v>
      </c>
      <c r="D61" s="90" t="s">
        <v>39</v>
      </c>
      <c r="E61" s="90" t="s">
        <v>6</v>
      </c>
      <c r="F61" s="90" t="s">
        <v>5</v>
      </c>
      <c r="G61" s="90" t="s">
        <v>7</v>
      </c>
      <c r="H61" s="91" t="s">
        <v>8</v>
      </c>
      <c r="I61" s="119">
        <f>I62</f>
        <v>23025.35</v>
      </c>
    </row>
    <row r="62" spans="1:9" s="75" customFormat="1" ht="12.75">
      <c r="A62" s="118"/>
      <c r="B62" s="93" t="s">
        <v>142</v>
      </c>
      <c r="C62" s="94" t="s">
        <v>4</v>
      </c>
      <c r="D62" s="94" t="s">
        <v>39</v>
      </c>
      <c r="E62" s="94" t="s">
        <v>143</v>
      </c>
      <c r="F62" s="94" t="s">
        <v>49</v>
      </c>
      <c r="G62" s="94" t="s">
        <v>7</v>
      </c>
      <c r="H62" s="95" t="s">
        <v>144</v>
      </c>
      <c r="I62" s="115">
        <v>23025.35</v>
      </c>
    </row>
    <row r="63" spans="1:25" s="110" customFormat="1" ht="12.75">
      <c r="A63" s="102"/>
      <c r="B63" s="89" t="s">
        <v>40</v>
      </c>
      <c r="C63" s="90" t="s">
        <v>4</v>
      </c>
      <c r="D63" s="90" t="s">
        <v>41</v>
      </c>
      <c r="E63" s="90" t="s">
        <v>6</v>
      </c>
      <c r="F63" s="90" t="s">
        <v>5</v>
      </c>
      <c r="G63" s="90" t="s">
        <v>7</v>
      </c>
      <c r="H63" s="91" t="s">
        <v>8</v>
      </c>
      <c r="I63" s="92">
        <f>SUM(I64:I67)</f>
        <v>7599179.829999999</v>
      </c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spans="1:9" ht="25.5">
      <c r="A64" s="88"/>
      <c r="B64" s="93" t="s">
        <v>176</v>
      </c>
      <c r="C64" s="94" t="s">
        <v>4</v>
      </c>
      <c r="D64" s="94" t="s">
        <v>41</v>
      </c>
      <c r="E64" s="94" t="s">
        <v>177</v>
      </c>
      <c r="F64" s="94" t="s">
        <v>49</v>
      </c>
      <c r="G64" s="94" t="s">
        <v>7</v>
      </c>
      <c r="H64" s="95" t="s">
        <v>178</v>
      </c>
      <c r="I64" s="96">
        <v>4271044.09</v>
      </c>
    </row>
    <row r="65" spans="1:9" ht="51">
      <c r="A65" s="88"/>
      <c r="B65" s="93" t="s">
        <v>179</v>
      </c>
      <c r="C65" s="94" t="s">
        <v>4</v>
      </c>
      <c r="D65" s="94" t="s">
        <v>41</v>
      </c>
      <c r="E65" s="94" t="s">
        <v>180</v>
      </c>
      <c r="F65" s="94" t="s">
        <v>49</v>
      </c>
      <c r="G65" s="94" t="s">
        <v>7</v>
      </c>
      <c r="H65" s="95" t="s">
        <v>178</v>
      </c>
      <c r="I65" s="96">
        <v>117616.09</v>
      </c>
    </row>
    <row r="66" spans="1:9" ht="38.25">
      <c r="A66" s="88"/>
      <c r="B66" s="93" t="s">
        <v>399</v>
      </c>
      <c r="C66" s="94" t="s">
        <v>4</v>
      </c>
      <c r="D66" s="94" t="s">
        <v>41</v>
      </c>
      <c r="E66" s="94" t="s">
        <v>181</v>
      </c>
      <c r="F66" s="94" t="s">
        <v>49</v>
      </c>
      <c r="G66" s="94" t="s">
        <v>398</v>
      </c>
      <c r="H66" s="95" t="s">
        <v>182</v>
      </c>
      <c r="I66" s="96">
        <v>1625476.93</v>
      </c>
    </row>
    <row r="67" spans="1:9" ht="38.25">
      <c r="A67" s="88"/>
      <c r="B67" s="93" t="s">
        <v>354</v>
      </c>
      <c r="C67" s="94" t="s">
        <v>4</v>
      </c>
      <c r="D67" s="94" t="s">
        <v>41</v>
      </c>
      <c r="E67" s="94" t="s">
        <v>181</v>
      </c>
      <c r="F67" s="94" t="s">
        <v>49</v>
      </c>
      <c r="G67" s="94" t="s">
        <v>305</v>
      </c>
      <c r="H67" s="95" t="s">
        <v>182</v>
      </c>
      <c r="I67" s="96">
        <v>1585042.72</v>
      </c>
    </row>
    <row r="68" spans="1:25" s="110" customFormat="1" ht="12.75">
      <c r="A68" s="102"/>
      <c r="B68" s="89" t="s">
        <v>42</v>
      </c>
      <c r="C68" s="90" t="s">
        <v>4</v>
      </c>
      <c r="D68" s="90" t="s">
        <v>43</v>
      </c>
      <c r="E68" s="90" t="s">
        <v>6</v>
      </c>
      <c r="F68" s="90" t="s">
        <v>5</v>
      </c>
      <c r="G68" s="90" t="s">
        <v>7</v>
      </c>
      <c r="H68" s="91" t="s">
        <v>8</v>
      </c>
      <c r="I68" s="92">
        <f>SUM(I69:I69)</f>
        <v>22018.99</v>
      </c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1:9" ht="38.25">
      <c r="A69" s="88"/>
      <c r="B69" s="105" t="s">
        <v>253</v>
      </c>
      <c r="C69" s="94" t="s">
        <v>4</v>
      </c>
      <c r="D69" s="94" t="s">
        <v>43</v>
      </c>
      <c r="E69" s="94" t="s">
        <v>254</v>
      </c>
      <c r="F69" s="94" t="s">
        <v>49</v>
      </c>
      <c r="G69" s="94" t="s">
        <v>7</v>
      </c>
      <c r="H69" s="95" t="s">
        <v>122</v>
      </c>
      <c r="I69" s="96">
        <v>22018.99</v>
      </c>
    </row>
    <row r="70" spans="1:9" ht="12.75">
      <c r="A70" s="88"/>
      <c r="B70" s="120" t="s">
        <v>44</v>
      </c>
      <c r="C70" s="121" t="s">
        <v>4</v>
      </c>
      <c r="D70" s="90" t="s">
        <v>45</v>
      </c>
      <c r="E70" s="90" t="s">
        <v>6</v>
      </c>
      <c r="F70" s="90" t="s">
        <v>5</v>
      </c>
      <c r="G70" s="90" t="s">
        <v>7</v>
      </c>
      <c r="H70" s="91" t="s">
        <v>8</v>
      </c>
      <c r="I70" s="92">
        <f>I71</f>
        <v>161373.66</v>
      </c>
    </row>
    <row r="71" spans="1:9" ht="12.75">
      <c r="A71" s="88"/>
      <c r="B71" s="122" t="s">
        <v>256</v>
      </c>
      <c r="C71" s="123" t="s">
        <v>4</v>
      </c>
      <c r="D71" s="94" t="s">
        <v>45</v>
      </c>
      <c r="E71" s="94" t="s">
        <v>257</v>
      </c>
      <c r="F71" s="94" t="s">
        <v>49</v>
      </c>
      <c r="G71" s="94" t="s">
        <v>7</v>
      </c>
      <c r="H71" s="95" t="s">
        <v>258</v>
      </c>
      <c r="I71" s="96">
        <v>161373.66</v>
      </c>
    </row>
    <row r="72" spans="1:9" ht="25.5">
      <c r="A72" s="88"/>
      <c r="B72" s="120" t="s">
        <v>77</v>
      </c>
      <c r="C72" s="121" t="s">
        <v>47</v>
      </c>
      <c r="D72" s="90" t="s">
        <v>19</v>
      </c>
      <c r="E72" s="90" t="s">
        <v>6</v>
      </c>
      <c r="F72" s="90" t="s">
        <v>5</v>
      </c>
      <c r="G72" s="90" t="s">
        <v>7</v>
      </c>
      <c r="H72" s="91" t="s">
        <v>8</v>
      </c>
      <c r="I72" s="92">
        <f>SUM(I73:I75)</f>
        <v>26354767.86</v>
      </c>
    </row>
    <row r="73" spans="1:9" ht="25.5">
      <c r="A73" s="88"/>
      <c r="B73" s="122" t="s">
        <v>442</v>
      </c>
      <c r="C73" s="123" t="s">
        <v>47</v>
      </c>
      <c r="D73" s="94" t="s">
        <v>19</v>
      </c>
      <c r="E73" s="94" t="s">
        <v>107</v>
      </c>
      <c r="F73" s="94" t="s">
        <v>49</v>
      </c>
      <c r="G73" s="94" t="s">
        <v>7</v>
      </c>
      <c r="H73" s="95" t="s">
        <v>93</v>
      </c>
      <c r="I73" s="96">
        <v>9000000</v>
      </c>
    </row>
    <row r="74" spans="1:9" ht="38.25">
      <c r="A74" s="88"/>
      <c r="B74" s="122" t="s">
        <v>183</v>
      </c>
      <c r="C74" s="123" t="s">
        <v>47</v>
      </c>
      <c r="D74" s="94" t="s">
        <v>19</v>
      </c>
      <c r="E74" s="94" t="s">
        <v>184</v>
      </c>
      <c r="F74" s="94" t="s">
        <v>49</v>
      </c>
      <c r="G74" s="94" t="s">
        <v>7</v>
      </c>
      <c r="H74" s="95" t="s">
        <v>93</v>
      </c>
      <c r="I74" s="96">
        <v>4200930.72</v>
      </c>
    </row>
    <row r="75" spans="1:9" ht="12.75">
      <c r="A75" s="88"/>
      <c r="B75" s="122" t="s">
        <v>185</v>
      </c>
      <c r="C75" s="123" t="s">
        <v>47</v>
      </c>
      <c r="D75" s="94" t="s">
        <v>19</v>
      </c>
      <c r="E75" s="94" t="s">
        <v>67</v>
      </c>
      <c r="F75" s="94" t="s">
        <v>49</v>
      </c>
      <c r="G75" s="94" t="s">
        <v>7</v>
      </c>
      <c r="H75" s="95" t="s">
        <v>93</v>
      </c>
      <c r="I75" s="96">
        <v>13153837.14</v>
      </c>
    </row>
    <row r="76" spans="1:25" s="98" customFormat="1" ht="28.5" customHeight="1">
      <c r="A76" s="86" t="s">
        <v>186</v>
      </c>
      <c r="B76" s="141" t="s">
        <v>187</v>
      </c>
      <c r="C76" s="141"/>
      <c r="D76" s="141"/>
      <c r="E76" s="141"/>
      <c r="F76" s="141"/>
      <c r="G76" s="141"/>
      <c r="H76" s="141"/>
      <c r="I76" s="87">
        <f>I77+I91+I113+I121+I125+I130</f>
        <v>751739844.16</v>
      </c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</row>
    <row r="77" spans="1:25" s="110" customFormat="1" ht="12.75">
      <c r="A77" s="102"/>
      <c r="B77" s="89" t="s">
        <v>9</v>
      </c>
      <c r="C77" s="90">
        <v>1</v>
      </c>
      <c r="D77" s="90" t="s">
        <v>10</v>
      </c>
      <c r="E77" s="90" t="s">
        <v>6</v>
      </c>
      <c r="F77" s="90" t="s">
        <v>5</v>
      </c>
      <c r="G77" s="90" t="s">
        <v>7</v>
      </c>
      <c r="H77" s="91" t="s">
        <v>8</v>
      </c>
      <c r="I77" s="92">
        <f>SUM(I78:I90)</f>
        <v>597318787.1599998</v>
      </c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spans="1:9" ht="63.75">
      <c r="A78" s="88"/>
      <c r="B78" s="93" t="s">
        <v>188</v>
      </c>
      <c r="C78" s="94" t="s">
        <v>4</v>
      </c>
      <c r="D78" s="94" t="s">
        <v>10</v>
      </c>
      <c r="E78" s="94" t="s">
        <v>189</v>
      </c>
      <c r="F78" s="94" t="s">
        <v>10</v>
      </c>
      <c r="G78" s="94" t="s">
        <v>163</v>
      </c>
      <c r="H78" s="95" t="s">
        <v>13</v>
      </c>
      <c r="I78" s="96">
        <v>583999745.3</v>
      </c>
    </row>
    <row r="79" spans="1:9" ht="51">
      <c r="A79" s="88"/>
      <c r="B79" s="93" t="s">
        <v>190</v>
      </c>
      <c r="C79" s="94" t="s">
        <v>4</v>
      </c>
      <c r="D79" s="94" t="s">
        <v>10</v>
      </c>
      <c r="E79" s="94" t="s">
        <v>189</v>
      </c>
      <c r="F79" s="94" t="s">
        <v>10</v>
      </c>
      <c r="G79" s="94" t="s">
        <v>125</v>
      </c>
      <c r="H79" s="95" t="s">
        <v>13</v>
      </c>
      <c r="I79" s="96">
        <v>166479.25</v>
      </c>
    </row>
    <row r="80" spans="1:9" ht="63.75">
      <c r="A80" s="88"/>
      <c r="B80" s="93" t="s">
        <v>191</v>
      </c>
      <c r="C80" s="94" t="s">
        <v>4</v>
      </c>
      <c r="D80" s="94" t="s">
        <v>10</v>
      </c>
      <c r="E80" s="94" t="s">
        <v>189</v>
      </c>
      <c r="F80" s="94" t="s">
        <v>10</v>
      </c>
      <c r="G80" s="94" t="s">
        <v>171</v>
      </c>
      <c r="H80" s="95" t="s">
        <v>13</v>
      </c>
      <c r="I80" s="96">
        <v>289336.29</v>
      </c>
    </row>
    <row r="81" spans="1:9" ht="51">
      <c r="A81" s="88"/>
      <c r="B81" s="93" t="s">
        <v>192</v>
      </c>
      <c r="C81" s="94" t="s">
        <v>4</v>
      </c>
      <c r="D81" s="94" t="s">
        <v>10</v>
      </c>
      <c r="E81" s="94" t="s">
        <v>189</v>
      </c>
      <c r="F81" s="94" t="s">
        <v>10</v>
      </c>
      <c r="G81" s="94" t="s">
        <v>193</v>
      </c>
      <c r="H81" s="95" t="s">
        <v>13</v>
      </c>
      <c r="I81" s="96">
        <v>6251.36</v>
      </c>
    </row>
    <row r="82" spans="1:9" ht="76.5">
      <c r="A82" s="88"/>
      <c r="B82" s="93" t="s">
        <v>194</v>
      </c>
      <c r="C82" s="94" t="s">
        <v>4</v>
      </c>
      <c r="D82" s="94" t="s">
        <v>10</v>
      </c>
      <c r="E82" s="94" t="s">
        <v>195</v>
      </c>
      <c r="F82" s="94" t="s">
        <v>10</v>
      </c>
      <c r="G82" s="94" t="s">
        <v>163</v>
      </c>
      <c r="H82" s="95" t="s">
        <v>13</v>
      </c>
      <c r="I82" s="96">
        <v>1613431.3</v>
      </c>
    </row>
    <row r="83" spans="1:9" ht="63.75">
      <c r="A83" s="88"/>
      <c r="B83" s="93" t="s">
        <v>196</v>
      </c>
      <c r="C83" s="94" t="s">
        <v>4</v>
      </c>
      <c r="D83" s="94" t="s">
        <v>10</v>
      </c>
      <c r="E83" s="94" t="s">
        <v>195</v>
      </c>
      <c r="F83" s="94" t="s">
        <v>10</v>
      </c>
      <c r="G83" s="94" t="s">
        <v>125</v>
      </c>
      <c r="H83" s="95" t="s">
        <v>13</v>
      </c>
      <c r="I83" s="96">
        <v>28081.05</v>
      </c>
    </row>
    <row r="84" spans="1:9" ht="76.5">
      <c r="A84" s="88"/>
      <c r="B84" s="93" t="s">
        <v>197</v>
      </c>
      <c r="C84" s="94" t="s">
        <v>4</v>
      </c>
      <c r="D84" s="94" t="s">
        <v>10</v>
      </c>
      <c r="E84" s="94" t="s">
        <v>195</v>
      </c>
      <c r="F84" s="94" t="s">
        <v>10</v>
      </c>
      <c r="G84" s="94" t="s">
        <v>171</v>
      </c>
      <c r="H84" s="95" t="s">
        <v>13</v>
      </c>
      <c r="I84" s="96">
        <v>40962.76</v>
      </c>
    </row>
    <row r="85" spans="1:9" ht="38.25">
      <c r="A85" s="88"/>
      <c r="B85" s="93" t="s">
        <v>198</v>
      </c>
      <c r="C85" s="94" t="s">
        <v>4</v>
      </c>
      <c r="D85" s="94" t="s">
        <v>10</v>
      </c>
      <c r="E85" s="94" t="s">
        <v>199</v>
      </c>
      <c r="F85" s="94" t="s">
        <v>10</v>
      </c>
      <c r="G85" s="94" t="s">
        <v>163</v>
      </c>
      <c r="H85" s="95" t="s">
        <v>13</v>
      </c>
      <c r="I85" s="96">
        <v>7108672.66</v>
      </c>
    </row>
    <row r="86" spans="1:9" ht="25.5">
      <c r="A86" s="88"/>
      <c r="B86" s="93" t="s">
        <v>200</v>
      </c>
      <c r="C86" s="94" t="s">
        <v>4</v>
      </c>
      <c r="D86" s="94" t="s">
        <v>10</v>
      </c>
      <c r="E86" s="94" t="s">
        <v>199</v>
      </c>
      <c r="F86" s="94" t="s">
        <v>10</v>
      </c>
      <c r="G86" s="94" t="s">
        <v>125</v>
      </c>
      <c r="H86" s="95" t="s">
        <v>13</v>
      </c>
      <c r="I86" s="96">
        <v>162475.85</v>
      </c>
    </row>
    <row r="87" spans="1:9" ht="38.25">
      <c r="A87" s="88"/>
      <c r="B87" s="93" t="s">
        <v>201</v>
      </c>
      <c r="C87" s="94" t="s">
        <v>4</v>
      </c>
      <c r="D87" s="94" t="s">
        <v>10</v>
      </c>
      <c r="E87" s="94" t="s">
        <v>199</v>
      </c>
      <c r="F87" s="94" t="s">
        <v>10</v>
      </c>
      <c r="G87" s="94" t="s">
        <v>171</v>
      </c>
      <c r="H87" s="95" t="s">
        <v>13</v>
      </c>
      <c r="I87" s="96">
        <v>8458.49</v>
      </c>
    </row>
    <row r="88" spans="1:9" ht="63.75">
      <c r="A88" s="88"/>
      <c r="B88" s="93" t="s">
        <v>202</v>
      </c>
      <c r="C88" s="94" t="s">
        <v>4</v>
      </c>
      <c r="D88" s="94" t="s">
        <v>10</v>
      </c>
      <c r="E88" s="94" t="s">
        <v>203</v>
      </c>
      <c r="F88" s="94" t="s">
        <v>10</v>
      </c>
      <c r="G88" s="94" t="s">
        <v>163</v>
      </c>
      <c r="H88" s="95" t="s">
        <v>13</v>
      </c>
      <c r="I88" s="96">
        <v>163289.74</v>
      </c>
    </row>
    <row r="89" spans="1:9" ht="51">
      <c r="A89" s="88"/>
      <c r="B89" s="93" t="s">
        <v>367</v>
      </c>
      <c r="C89" s="94" t="s">
        <v>4</v>
      </c>
      <c r="D89" s="94" t="s">
        <v>10</v>
      </c>
      <c r="E89" s="94" t="s">
        <v>366</v>
      </c>
      <c r="F89" s="94" t="s">
        <v>10</v>
      </c>
      <c r="G89" s="94" t="s">
        <v>163</v>
      </c>
      <c r="H89" s="95" t="s">
        <v>13</v>
      </c>
      <c r="I89" s="96">
        <v>3728077.13</v>
      </c>
    </row>
    <row r="90" spans="1:9" ht="51">
      <c r="A90" s="88"/>
      <c r="B90" s="93" t="s">
        <v>373</v>
      </c>
      <c r="C90" s="94" t="s">
        <v>4</v>
      </c>
      <c r="D90" s="94" t="s">
        <v>10</v>
      </c>
      <c r="E90" s="94" t="s">
        <v>366</v>
      </c>
      <c r="F90" s="94" t="s">
        <v>10</v>
      </c>
      <c r="G90" s="94" t="s">
        <v>125</v>
      </c>
      <c r="H90" s="95" t="s">
        <v>13</v>
      </c>
      <c r="I90" s="96">
        <v>3525.98</v>
      </c>
    </row>
    <row r="91" spans="1:25" s="110" customFormat="1" ht="12.75">
      <c r="A91" s="102"/>
      <c r="B91" s="89" t="s">
        <v>16</v>
      </c>
      <c r="C91" s="90" t="s">
        <v>4</v>
      </c>
      <c r="D91" s="90" t="s">
        <v>17</v>
      </c>
      <c r="E91" s="90" t="s">
        <v>6</v>
      </c>
      <c r="F91" s="90" t="s">
        <v>5</v>
      </c>
      <c r="G91" s="90" t="s">
        <v>7</v>
      </c>
      <c r="H91" s="91" t="s">
        <v>8</v>
      </c>
      <c r="I91" s="92">
        <f>SUM(I92:I112)</f>
        <v>73340786.2</v>
      </c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spans="1:9" ht="38.25">
      <c r="A92" s="88"/>
      <c r="B92" s="93" t="s">
        <v>334</v>
      </c>
      <c r="C92" s="94" t="s">
        <v>4</v>
      </c>
      <c r="D92" s="94" t="s">
        <v>17</v>
      </c>
      <c r="E92" s="94" t="s">
        <v>333</v>
      </c>
      <c r="F92" s="94" t="s">
        <v>10</v>
      </c>
      <c r="G92" s="94" t="s">
        <v>163</v>
      </c>
      <c r="H92" s="95" t="s">
        <v>13</v>
      </c>
      <c r="I92" s="96">
        <v>25831706.8</v>
      </c>
    </row>
    <row r="93" spans="1:9" ht="25.5">
      <c r="A93" s="88"/>
      <c r="B93" s="93" t="s">
        <v>335</v>
      </c>
      <c r="C93" s="94" t="s">
        <v>4</v>
      </c>
      <c r="D93" s="94" t="s">
        <v>17</v>
      </c>
      <c r="E93" s="94" t="s">
        <v>333</v>
      </c>
      <c r="F93" s="94" t="s">
        <v>10</v>
      </c>
      <c r="G93" s="94" t="s">
        <v>125</v>
      </c>
      <c r="H93" s="95" t="s">
        <v>13</v>
      </c>
      <c r="I93" s="96">
        <v>618498.36</v>
      </c>
    </row>
    <row r="94" spans="1:9" ht="38.25">
      <c r="A94" s="88"/>
      <c r="B94" s="93" t="s">
        <v>336</v>
      </c>
      <c r="C94" s="94" t="s">
        <v>4</v>
      </c>
      <c r="D94" s="94" t="s">
        <v>17</v>
      </c>
      <c r="E94" s="94" t="s">
        <v>333</v>
      </c>
      <c r="F94" s="94" t="s">
        <v>10</v>
      </c>
      <c r="G94" s="94" t="s">
        <v>171</v>
      </c>
      <c r="H94" s="95" t="s">
        <v>13</v>
      </c>
      <c r="I94" s="96">
        <v>30915.67</v>
      </c>
    </row>
    <row r="95" spans="1:9" ht="38.25">
      <c r="A95" s="88"/>
      <c r="B95" s="93" t="s">
        <v>447</v>
      </c>
      <c r="C95" s="94" t="s">
        <v>4</v>
      </c>
      <c r="D95" s="94" t="s">
        <v>17</v>
      </c>
      <c r="E95" s="94" t="s">
        <v>333</v>
      </c>
      <c r="F95" s="94" t="s">
        <v>10</v>
      </c>
      <c r="G95" s="94" t="s">
        <v>372</v>
      </c>
      <c r="H95" s="95" t="s">
        <v>13</v>
      </c>
      <c r="I95" s="96">
        <v>-0.21</v>
      </c>
    </row>
    <row r="96" spans="1:9" ht="38.25">
      <c r="A96" s="88"/>
      <c r="B96" s="93" t="s">
        <v>426</v>
      </c>
      <c r="C96" s="94" t="s">
        <v>4</v>
      </c>
      <c r="D96" s="94" t="s">
        <v>17</v>
      </c>
      <c r="E96" s="94" t="s">
        <v>337</v>
      </c>
      <c r="F96" s="94" t="s">
        <v>10</v>
      </c>
      <c r="G96" s="94" t="s">
        <v>163</v>
      </c>
      <c r="H96" s="95" t="s">
        <v>13</v>
      </c>
      <c r="I96" s="96">
        <v>-1807.36</v>
      </c>
    </row>
    <row r="97" spans="1:9" ht="25.5">
      <c r="A97" s="88"/>
      <c r="B97" s="93" t="s">
        <v>381</v>
      </c>
      <c r="C97" s="94" t="s">
        <v>4</v>
      </c>
      <c r="D97" s="94" t="s">
        <v>17</v>
      </c>
      <c r="E97" s="94" t="s">
        <v>337</v>
      </c>
      <c r="F97" s="94" t="s">
        <v>10</v>
      </c>
      <c r="G97" s="94" t="s">
        <v>125</v>
      </c>
      <c r="H97" s="95" t="s">
        <v>13</v>
      </c>
      <c r="I97" s="96">
        <v>-478.44</v>
      </c>
    </row>
    <row r="98" spans="1:9" ht="51">
      <c r="A98" s="88"/>
      <c r="B98" s="93" t="s">
        <v>338</v>
      </c>
      <c r="C98" s="94" t="s">
        <v>4</v>
      </c>
      <c r="D98" s="94" t="s">
        <v>17</v>
      </c>
      <c r="E98" s="94" t="s">
        <v>339</v>
      </c>
      <c r="F98" s="94" t="s">
        <v>10</v>
      </c>
      <c r="G98" s="94" t="s">
        <v>163</v>
      </c>
      <c r="H98" s="95" t="s">
        <v>13</v>
      </c>
      <c r="I98" s="96">
        <v>17700016.64</v>
      </c>
    </row>
    <row r="99" spans="1:9" ht="38.25">
      <c r="A99" s="88"/>
      <c r="B99" s="93" t="s">
        <v>340</v>
      </c>
      <c r="C99" s="94" t="s">
        <v>4</v>
      </c>
      <c r="D99" s="94" t="s">
        <v>17</v>
      </c>
      <c r="E99" s="94" t="s">
        <v>339</v>
      </c>
      <c r="F99" s="94" t="s">
        <v>10</v>
      </c>
      <c r="G99" s="94" t="s">
        <v>125</v>
      </c>
      <c r="H99" s="95" t="s">
        <v>13</v>
      </c>
      <c r="I99" s="96">
        <v>588857.32</v>
      </c>
    </row>
    <row r="100" spans="1:9" ht="51">
      <c r="A100" s="88"/>
      <c r="B100" s="93" t="s">
        <v>341</v>
      </c>
      <c r="C100" s="94" t="s">
        <v>4</v>
      </c>
      <c r="D100" s="94" t="s">
        <v>17</v>
      </c>
      <c r="E100" s="94" t="s">
        <v>339</v>
      </c>
      <c r="F100" s="94" t="s">
        <v>10</v>
      </c>
      <c r="G100" s="94" t="s">
        <v>171</v>
      </c>
      <c r="H100" s="95" t="s">
        <v>13</v>
      </c>
      <c r="I100" s="96">
        <v>13368.83</v>
      </c>
    </row>
    <row r="101" spans="1:9" ht="38.25">
      <c r="A101" s="88"/>
      <c r="B101" s="93" t="s">
        <v>448</v>
      </c>
      <c r="C101" s="94" t="s">
        <v>4</v>
      </c>
      <c r="D101" s="94" t="s">
        <v>17</v>
      </c>
      <c r="E101" s="94" t="s">
        <v>339</v>
      </c>
      <c r="F101" s="94" t="s">
        <v>10</v>
      </c>
      <c r="G101" s="94" t="s">
        <v>193</v>
      </c>
      <c r="H101" s="95" t="s">
        <v>13</v>
      </c>
      <c r="I101" s="96">
        <v>161.88</v>
      </c>
    </row>
    <row r="102" spans="1:9" ht="51">
      <c r="A102" s="88"/>
      <c r="B102" s="93" t="s">
        <v>401</v>
      </c>
      <c r="C102" s="94" t="s">
        <v>4</v>
      </c>
      <c r="D102" s="94" t="s">
        <v>17</v>
      </c>
      <c r="E102" s="94" t="s">
        <v>400</v>
      </c>
      <c r="F102" s="94" t="s">
        <v>10</v>
      </c>
      <c r="G102" s="94" t="s">
        <v>163</v>
      </c>
      <c r="H102" s="95" t="s">
        <v>13</v>
      </c>
      <c r="I102" s="96">
        <v>-1100.79</v>
      </c>
    </row>
    <row r="103" spans="1:9" ht="38.25">
      <c r="A103" s="88"/>
      <c r="B103" s="93" t="s">
        <v>402</v>
      </c>
      <c r="C103" s="94" t="s">
        <v>4</v>
      </c>
      <c r="D103" s="94" t="s">
        <v>17</v>
      </c>
      <c r="E103" s="94" t="s">
        <v>400</v>
      </c>
      <c r="F103" s="94" t="s">
        <v>10</v>
      </c>
      <c r="G103" s="94" t="s">
        <v>125</v>
      </c>
      <c r="H103" s="95" t="s">
        <v>13</v>
      </c>
      <c r="I103" s="96">
        <v>-10.31</v>
      </c>
    </row>
    <row r="104" spans="1:9" ht="38.25">
      <c r="A104" s="88"/>
      <c r="B104" s="93" t="s">
        <v>449</v>
      </c>
      <c r="C104" s="94" t="s">
        <v>4</v>
      </c>
      <c r="D104" s="94" t="s">
        <v>17</v>
      </c>
      <c r="E104" s="94" t="s">
        <v>428</v>
      </c>
      <c r="F104" s="94" t="s">
        <v>10</v>
      </c>
      <c r="G104" s="94" t="s">
        <v>163</v>
      </c>
      <c r="H104" s="95" t="s">
        <v>13</v>
      </c>
      <c r="I104" s="96">
        <v>-114.32</v>
      </c>
    </row>
    <row r="105" spans="1:9" ht="25.5">
      <c r="A105" s="88"/>
      <c r="B105" s="93" t="s">
        <v>427</v>
      </c>
      <c r="C105" s="94" t="s">
        <v>4</v>
      </c>
      <c r="D105" s="94" t="s">
        <v>17</v>
      </c>
      <c r="E105" s="94" t="s">
        <v>428</v>
      </c>
      <c r="F105" s="94" t="s">
        <v>10</v>
      </c>
      <c r="G105" s="94" t="s">
        <v>125</v>
      </c>
      <c r="H105" s="95" t="s">
        <v>13</v>
      </c>
      <c r="I105" s="96">
        <v>364.62</v>
      </c>
    </row>
    <row r="106" spans="1:9" ht="25.5">
      <c r="A106" s="88"/>
      <c r="B106" s="93" t="s">
        <v>204</v>
      </c>
      <c r="C106" s="94" t="s">
        <v>4</v>
      </c>
      <c r="D106" s="94" t="s">
        <v>17</v>
      </c>
      <c r="E106" s="94" t="s">
        <v>189</v>
      </c>
      <c r="F106" s="94" t="s">
        <v>19</v>
      </c>
      <c r="G106" s="94" t="s">
        <v>163</v>
      </c>
      <c r="H106" s="95" t="s">
        <v>13</v>
      </c>
      <c r="I106" s="96">
        <v>-712165.03</v>
      </c>
    </row>
    <row r="107" spans="1:9" ht="25.5">
      <c r="A107" s="88"/>
      <c r="B107" s="93" t="s">
        <v>205</v>
      </c>
      <c r="C107" s="94" t="s">
        <v>4</v>
      </c>
      <c r="D107" s="94" t="s">
        <v>17</v>
      </c>
      <c r="E107" s="94" t="s">
        <v>189</v>
      </c>
      <c r="F107" s="94" t="s">
        <v>19</v>
      </c>
      <c r="G107" s="94" t="s">
        <v>125</v>
      </c>
      <c r="H107" s="95" t="s">
        <v>13</v>
      </c>
      <c r="I107" s="96">
        <v>171646.95</v>
      </c>
    </row>
    <row r="108" spans="1:9" ht="25.5">
      <c r="A108" s="88"/>
      <c r="B108" s="93" t="s">
        <v>206</v>
      </c>
      <c r="C108" s="94" t="s">
        <v>4</v>
      </c>
      <c r="D108" s="94" t="s">
        <v>17</v>
      </c>
      <c r="E108" s="94" t="s">
        <v>189</v>
      </c>
      <c r="F108" s="94" t="s">
        <v>19</v>
      </c>
      <c r="G108" s="94" t="s">
        <v>171</v>
      </c>
      <c r="H108" s="95" t="s">
        <v>13</v>
      </c>
      <c r="I108" s="96">
        <v>40623.84</v>
      </c>
    </row>
    <row r="109" spans="1:9" ht="38.25">
      <c r="A109" s="88"/>
      <c r="B109" s="93" t="s">
        <v>429</v>
      </c>
      <c r="C109" s="94" t="s">
        <v>4</v>
      </c>
      <c r="D109" s="94" t="s">
        <v>17</v>
      </c>
      <c r="E109" s="94" t="s">
        <v>195</v>
      </c>
      <c r="F109" s="94" t="s">
        <v>19</v>
      </c>
      <c r="G109" s="94" t="s">
        <v>163</v>
      </c>
      <c r="H109" s="95" t="s">
        <v>13</v>
      </c>
      <c r="I109" s="96">
        <v>-793.4</v>
      </c>
    </row>
    <row r="110" spans="1:9" ht="25.5">
      <c r="A110" s="88"/>
      <c r="B110" s="93" t="s">
        <v>207</v>
      </c>
      <c r="C110" s="94" t="s">
        <v>4</v>
      </c>
      <c r="D110" s="94" t="s">
        <v>17</v>
      </c>
      <c r="E110" s="94" t="s">
        <v>195</v>
      </c>
      <c r="F110" s="94" t="s">
        <v>19</v>
      </c>
      <c r="G110" s="94" t="s">
        <v>125</v>
      </c>
      <c r="H110" s="95" t="s">
        <v>13</v>
      </c>
      <c r="I110" s="96">
        <v>-3201.67</v>
      </c>
    </row>
    <row r="111" spans="1:9" ht="38.25">
      <c r="A111" s="88"/>
      <c r="B111" s="68" t="s">
        <v>342</v>
      </c>
      <c r="C111" s="94" t="s">
        <v>4</v>
      </c>
      <c r="D111" s="94" t="s">
        <v>17</v>
      </c>
      <c r="E111" s="94" t="s">
        <v>73</v>
      </c>
      <c r="F111" s="94" t="s">
        <v>19</v>
      </c>
      <c r="G111" s="94" t="s">
        <v>163</v>
      </c>
      <c r="H111" s="95" t="s">
        <v>13</v>
      </c>
      <c r="I111" s="96">
        <v>29008470.41</v>
      </c>
    </row>
    <row r="112" spans="1:9" ht="25.5">
      <c r="A112" s="88"/>
      <c r="B112" s="68" t="s">
        <v>343</v>
      </c>
      <c r="C112" s="94" t="s">
        <v>4</v>
      </c>
      <c r="D112" s="94" t="s">
        <v>17</v>
      </c>
      <c r="E112" s="94" t="s">
        <v>73</v>
      </c>
      <c r="F112" s="94" t="s">
        <v>19</v>
      </c>
      <c r="G112" s="94" t="s">
        <v>125</v>
      </c>
      <c r="H112" s="95" t="s">
        <v>13</v>
      </c>
      <c r="I112" s="96">
        <v>55826.41</v>
      </c>
    </row>
    <row r="113" spans="1:25" s="110" customFormat="1" ht="12.75">
      <c r="A113" s="102"/>
      <c r="B113" s="89" t="s">
        <v>24</v>
      </c>
      <c r="C113" s="90" t="s">
        <v>4</v>
      </c>
      <c r="D113" s="90" t="s">
        <v>25</v>
      </c>
      <c r="E113" s="90" t="s">
        <v>6</v>
      </c>
      <c r="F113" s="90" t="s">
        <v>5</v>
      </c>
      <c r="G113" s="90" t="s">
        <v>7</v>
      </c>
      <c r="H113" s="91" t="s">
        <v>8</v>
      </c>
      <c r="I113" s="92">
        <f>SUM(I114:I120)</f>
        <v>65512790.35999999</v>
      </c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spans="1:9" ht="38.25">
      <c r="A114" s="88"/>
      <c r="B114" s="93" t="s">
        <v>209</v>
      </c>
      <c r="C114" s="94" t="s">
        <v>4</v>
      </c>
      <c r="D114" s="94" t="s">
        <v>25</v>
      </c>
      <c r="E114" s="94" t="s">
        <v>210</v>
      </c>
      <c r="F114" s="94" t="s">
        <v>49</v>
      </c>
      <c r="G114" s="94" t="s">
        <v>163</v>
      </c>
      <c r="H114" s="95" t="s">
        <v>13</v>
      </c>
      <c r="I114" s="96">
        <v>41832535.76</v>
      </c>
    </row>
    <row r="115" spans="1:9" ht="38.25">
      <c r="A115" s="88"/>
      <c r="B115" s="93" t="s">
        <v>211</v>
      </c>
      <c r="C115" s="94" t="s">
        <v>4</v>
      </c>
      <c r="D115" s="94" t="s">
        <v>25</v>
      </c>
      <c r="E115" s="94" t="s">
        <v>210</v>
      </c>
      <c r="F115" s="94" t="s">
        <v>49</v>
      </c>
      <c r="G115" s="94" t="s">
        <v>125</v>
      </c>
      <c r="H115" s="95" t="s">
        <v>13</v>
      </c>
      <c r="I115" s="96">
        <v>333953.16</v>
      </c>
    </row>
    <row r="116" spans="1:9" ht="38.25">
      <c r="A116" s="88"/>
      <c r="B116" s="93" t="s">
        <v>212</v>
      </c>
      <c r="C116" s="94" t="s">
        <v>4</v>
      </c>
      <c r="D116" s="94" t="s">
        <v>25</v>
      </c>
      <c r="E116" s="94" t="s">
        <v>213</v>
      </c>
      <c r="F116" s="94" t="s">
        <v>49</v>
      </c>
      <c r="G116" s="94" t="s">
        <v>163</v>
      </c>
      <c r="H116" s="95" t="s">
        <v>13</v>
      </c>
      <c r="I116" s="96">
        <v>13040399.28</v>
      </c>
    </row>
    <row r="117" spans="1:9" ht="25.5">
      <c r="A117" s="88"/>
      <c r="B117" s="93" t="s">
        <v>214</v>
      </c>
      <c r="C117" s="94" t="s">
        <v>4</v>
      </c>
      <c r="D117" s="94" t="s">
        <v>25</v>
      </c>
      <c r="E117" s="94" t="s">
        <v>213</v>
      </c>
      <c r="F117" s="94" t="s">
        <v>49</v>
      </c>
      <c r="G117" s="94" t="s">
        <v>125</v>
      </c>
      <c r="H117" s="95" t="s">
        <v>13</v>
      </c>
      <c r="I117" s="96">
        <v>143218.74</v>
      </c>
    </row>
    <row r="118" spans="1:9" ht="38.25">
      <c r="A118" s="88"/>
      <c r="B118" s="93" t="s">
        <v>215</v>
      </c>
      <c r="C118" s="94" t="s">
        <v>4</v>
      </c>
      <c r="D118" s="94" t="s">
        <v>25</v>
      </c>
      <c r="E118" s="94" t="s">
        <v>216</v>
      </c>
      <c r="F118" s="94" t="s">
        <v>49</v>
      </c>
      <c r="G118" s="94" t="s">
        <v>163</v>
      </c>
      <c r="H118" s="95" t="s">
        <v>13</v>
      </c>
      <c r="I118" s="96">
        <v>10043574.89</v>
      </c>
    </row>
    <row r="119" spans="1:9" ht="25.5">
      <c r="A119" s="88"/>
      <c r="B119" s="93" t="s">
        <v>217</v>
      </c>
      <c r="C119" s="94" t="s">
        <v>4</v>
      </c>
      <c r="D119" s="94" t="s">
        <v>25</v>
      </c>
      <c r="E119" s="94" t="s">
        <v>216</v>
      </c>
      <c r="F119" s="94" t="s">
        <v>49</v>
      </c>
      <c r="G119" s="94" t="s">
        <v>125</v>
      </c>
      <c r="H119" s="95" t="s">
        <v>13</v>
      </c>
      <c r="I119" s="96">
        <v>120950.98</v>
      </c>
    </row>
    <row r="120" spans="1:9" ht="38.25">
      <c r="A120" s="88"/>
      <c r="B120" s="93" t="s">
        <v>403</v>
      </c>
      <c r="C120" s="94" t="s">
        <v>4</v>
      </c>
      <c r="D120" s="94" t="s">
        <v>25</v>
      </c>
      <c r="E120" s="94" t="s">
        <v>216</v>
      </c>
      <c r="F120" s="94" t="s">
        <v>49</v>
      </c>
      <c r="G120" s="94" t="s">
        <v>171</v>
      </c>
      <c r="H120" s="95" t="s">
        <v>13</v>
      </c>
      <c r="I120" s="96">
        <v>-1842.45</v>
      </c>
    </row>
    <row r="121" spans="1:25" s="110" customFormat="1" ht="12.75">
      <c r="A121" s="102"/>
      <c r="B121" s="89" t="s">
        <v>30</v>
      </c>
      <c r="C121" s="90" t="s">
        <v>4</v>
      </c>
      <c r="D121" s="90" t="s">
        <v>31</v>
      </c>
      <c r="E121" s="90" t="s">
        <v>6</v>
      </c>
      <c r="F121" s="90" t="s">
        <v>5</v>
      </c>
      <c r="G121" s="90" t="s">
        <v>7</v>
      </c>
      <c r="H121" s="91" t="s">
        <v>8</v>
      </c>
      <c r="I121" s="92">
        <f>SUM(I122:I124)</f>
        <v>15583959.26</v>
      </c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spans="1:25" s="110" customFormat="1" ht="42" customHeight="1">
      <c r="A122" s="102"/>
      <c r="B122" s="99" t="s">
        <v>346</v>
      </c>
      <c r="C122" s="94" t="s">
        <v>4</v>
      </c>
      <c r="D122" s="94" t="s">
        <v>31</v>
      </c>
      <c r="E122" s="94" t="s">
        <v>208</v>
      </c>
      <c r="F122" s="94" t="s">
        <v>10</v>
      </c>
      <c r="G122" s="94" t="s">
        <v>344</v>
      </c>
      <c r="H122" s="95" t="s">
        <v>13</v>
      </c>
      <c r="I122" s="96">
        <v>14026518.85</v>
      </c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spans="1:25" s="110" customFormat="1" ht="38.25">
      <c r="A123" s="102"/>
      <c r="B123" s="99" t="s">
        <v>347</v>
      </c>
      <c r="C123" s="94" t="s">
        <v>4</v>
      </c>
      <c r="D123" s="94" t="s">
        <v>31</v>
      </c>
      <c r="E123" s="94" t="s">
        <v>208</v>
      </c>
      <c r="F123" s="94" t="s">
        <v>10</v>
      </c>
      <c r="G123" s="94" t="s">
        <v>345</v>
      </c>
      <c r="H123" s="95" t="s">
        <v>13</v>
      </c>
      <c r="I123" s="96">
        <v>1557700.41</v>
      </c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spans="1:25" s="110" customFormat="1" ht="25.5">
      <c r="A124" s="102"/>
      <c r="B124" s="99" t="s">
        <v>348</v>
      </c>
      <c r="C124" s="94" t="s">
        <v>4</v>
      </c>
      <c r="D124" s="94" t="s">
        <v>31</v>
      </c>
      <c r="E124" s="94" t="s">
        <v>208</v>
      </c>
      <c r="F124" s="94" t="s">
        <v>10</v>
      </c>
      <c r="G124" s="94" t="s">
        <v>193</v>
      </c>
      <c r="H124" s="95" t="s">
        <v>13</v>
      </c>
      <c r="I124" s="96">
        <v>-260</v>
      </c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spans="1:25" s="110" customFormat="1" ht="25.5">
      <c r="A125" s="102"/>
      <c r="B125" s="89" t="s">
        <v>79</v>
      </c>
      <c r="C125" s="90" t="s">
        <v>4</v>
      </c>
      <c r="D125" s="90" t="s">
        <v>78</v>
      </c>
      <c r="E125" s="90" t="s">
        <v>6</v>
      </c>
      <c r="F125" s="90" t="s">
        <v>5</v>
      </c>
      <c r="G125" s="90" t="s">
        <v>7</v>
      </c>
      <c r="H125" s="91" t="s">
        <v>8</v>
      </c>
      <c r="I125" s="92">
        <f>SUM(I126:I129)</f>
        <v>-17004.300000000003</v>
      </c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spans="1:25" s="110" customFormat="1" ht="38.25">
      <c r="A126" s="102"/>
      <c r="B126" s="93" t="s">
        <v>430</v>
      </c>
      <c r="C126" s="94" t="s">
        <v>4</v>
      </c>
      <c r="D126" s="94" t="s">
        <v>78</v>
      </c>
      <c r="E126" s="94" t="s">
        <v>219</v>
      </c>
      <c r="F126" s="94" t="s">
        <v>49</v>
      </c>
      <c r="G126" s="94" t="s">
        <v>163</v>
      </c>
      <c r="H126" s="95" t="s">
        <v>13</v>
      </c>
      <c r="I126" s="96">
        <v>-17642.52</v>
      </c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spans="1:25" s="110" customFormat="1" ht="25.5">
      <c r="A127" s="102"/>
      <c r="B127" s="93" t="s">
        <v>218</v>
      </c>
      <c r="C127" s="94" t="s">
        <v>4</v>
      </c>
      <c r="D127" s="94" t="s">
        <v>78</v>
      </c>
      <c r="E127" s="94" t="s">
        <v>219</v>
      </c>
      <c r="F127" s="94" t="s">
        <v>49</v>
      </c>
      <c r="G127" s="94" t="s">
        <v>125</v>
      </c>
      <c r="H127" s="95" t="s">
        <v>13</v>
      </c>
      <c r="I127" s="96">
        <v>338.01</v>
      </c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spans="1:25" s="110" customFormat="1" ht="38.25">
      <c r="A128" s="102"/>
      <c r="B128" s="93" t="s">
        <v>450</v>
      </c>
      <c r="C128" s="94" t="s">
        <v>4</v>
      </c>
      <c r="D128" s="94" t="s">
        <v>78</v>
      </c>
      <c r="E128" s="94" t="s">
        <v>219</v>
      </c>
      <c r="F128" s="94" t="s">
        <v>49</v>
      </c>
      <c r="G128" s="94" t="s">
        <v>171</v>
      </c>
      <c r="H128" s="95" t="s">
        <v>13</v>
      </c>
      <c r="I128" s="96">
        <v>300</v>
      </c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spans="1:25" s="110" customFormat="1" ht="25.5">
      <c r="A129" s="102"/>
      <c r="B129" s="93" t="s">
        <v>432</v>
      </c>
      <c r="C129" s="94" t="s">
        <v>4</v>
      </c>
      <c r="D129" s="94" t="s">
        <v>78</v>
      </c>
      <c r="E129" s="94" t="s">
        <v>431</v>
      </c>
      <c r="F129" s="94" t="s">
        <v>49</v>
      </c>
      <c r="G129" s="94" t="s">
        <v>125</v>
      </c>
      <c r="H129" s="95" t="s">
        <v>13</v>
      </c>
      <c r="I129" s="96">
        <v>0.21</v>
      </c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spans="1:25" s="110" customFormat="1" ht="12.75">
      <c r="A130" s="102"/>
      <c r="B130" s="89" t="s">
        <v>42</v>
      </c>
      <c r="C130" s="90" t="s">
        <v>4</v>
      </c>
      <c r="D130" s="90" t="s">
        <v>43</v>
      </c>
      <c r="E130" s="90" t="s">
        <v>6</v>
      </c>
      <c r="F130" s="90" t="s">
        <v>5</v>
      </c>
      <c r="G130" s="90" t="s">
        <v>7</v>
      </c>
      <c r="H130" s="91" t="s">
        <v>8</v>
      </c>
      <c r="I130" s="92">
        <f>SUM(I131:I132)</f>
        <v>525.48</v>
      </c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spans="1:25" s="110" customFormat="1" ht="77.25" customHeight="1">
      <c r="A131" s="102"/>
      <c r="B131" s="93" t="s">
        <v>119</v>
      </c>
      <c r="C131" s="94" t="s">
        <v>4</v>
      </c>
      <c r="D131" s="94" t="s">
        <v>43</v>
      </c>
      <c r="E131" s="94" t="s">
        <v>120</v>
      </c>
      <c r="F131" s="94" t="s">
        <v>10</v>
      </c>
      <c r="G131" s="94" t="s">
        <v>121</v>
      </c>
      <c r="H131" s="95" t="s">
        <v>122</v>
      </c>
      <c r="I131" s="96">
        <v>947</v>
      </c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spans="1:25" s="110" customFormat="1" ht="38.25">
      <c r="A132" s="102"/>
      <c r="B132" s="93" t="s">
        <v>220</v>
      </c>
      <c r="C132" s="94" t="s">
        <v>221</v>
      </c>
      <c r="D132" s="94" t="s">
        <v>222</v>
      </c>
      <c r="E132" s="94" t="s">
        <v>223</v>
      </c>
      <c r="F132" s="94" t="s">
        <v>10</v>
      </c>
      <c r="G132" s="94" t="s">
        <v>7</v>
      </c>
      <c r="H132" s="95" t="s">
        <v>122</v>
      </c>
      <c r="I132" s="96">
        <v>-421.52</v>
      </c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spans="1:25" s="98" customFormat="1" ht="28.5" customHeight="1">
      <c r="A133" s="86" t="s">
        <v>224</v>
      </c>
      <c r="B133" s="141" t="s">
        <v>225</v>
      </c>
      <c r="C133" s="141"/>
      <c r="D133" s="141"/>
      <c r="E133" s="141"/>
      <c r="F133" s="141"/>
      <c r="G133" s="141"/>
      <c r="H133" s="141"/>
      <c r="I133" s="87">
        <f>I134</f>
        <v>53339</v>
      </c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</row>
    <row r="134" spans="1:25" s="110" customFormat="1" ht="12.75">
      <c r="A134" s="102"/>
      <c r="B134" s="89" t="s">
        <v>42</v>
      </c>
      <c r="C134" s="90" t="s">
        <v>4</v>
      </c>
      <c r="D134" s="90" t="s">
        <v>43</v>
      </c>
      <c r="E134" s="90" t="s">
        <v>6</v>
      </c>
      <c r="F134" s="90" t="s">
        <v>5</v>
      </c>
      <c r="G134" s="90" t="s">
        <v>7</v>
      </c>
      <c r="H134" s="91" t="s">
        <v>8</v>
      </c>
      <c r="I134" s="92">
        <f>SUM(I135:I135)</f>
        <v>53339</v>
      </c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spans="1:9" ht="81" customHeight="1">
      <c r="A135" s="88"/>
      <c r="B135" s="93" t="s">
        <v>119</v>
      </c>
      <c r="C135" s="94" t="s">
        <v>4</v>
      </c>
      <c r="D135" s="94" t="s">
        <v>43</v>
      </c>
      <c r="E135" s="94" t="s">
        <v>120</v>
      </c>
      <c r="F135" s="94" t="s">
        <v>10</v>
      </c>
      <c r="G135" s="94" t="s">
        <v>121</v>
      </c>
      <c r="H135" s="95" t="s">
        <v>122</v>
      </c>
      <c r="I135" s="96">
        <v>53339</v>
      </c>
    </row>
    <row r="136" spans="1:9" ht="28.5" customHeight="1">
      <c r="A136" s="86" t="s">
        <v>226</v>
      </c>
      <c r="B136" s="141" t="s">
        <v>227</v>
      </c>
      <c r="C136" s="141"/>
      <c r="D136" s="141"/>
      <c r="E136" s="141"/>
      <c r="F136" s="141"/>
      <c r="G136" s="141"/>
      <c r="H136" s="141"/>
      <c r="I136" s="87">
        <f>I137</f>
        <v>174887.38000000003</v>
      </c>
    </row>
    <row r="137" spans="1:9" ht="12.75">
      <c r="A137" s="102"/>
      <c r="B137" s="89" t="s">
        <v>42</v>
      </c>
      <c r="C137" s="90" t="s">
        <v>4</v>
      </c>
      <c r="D137" s="90" t="s">
        <v>43</v>
      </c>
      <c r="E137" s="90" t="s">
        <v>6</v>
      </c>
      <c r="F137" s="90" t="s">
        <v>5</v>
      </c>
      <c r="G137" s="90" t="s">
        <v>7</v>
      </c>
      <c r="H137" s="91" t="s">
        <v>8</v>
      </c>
      <c r="I137" s="92">
        <f>SUM(I138:I150)</f>
        <v>174887.38000000003</v>
      </c>
    </row>
    <row r="138" spans="1:9" ht="63.75">
      <c r="A138" s="88"/>
      <c r="B138" s="93" t="s">
        <v>228</v>
      </c>
      <c r="C138" s="94" t="s">
        <v>4</v>
      </c>
      <c r="D138" s="94" t="s">
        <v>43</v>
      </c>
      <c r="E138" s="94" t="s">
        <v>229</v>
      </c>
      <c r="F138" s="94" t="s">
        <v>10</v>
      </c>
      <c r="G138" s="94" t="s">
        <v>230</v>
      </c>
      <c r="H138" s="95" t="s">
        <v>122</v>
      </c>
      <c r="I138" s="96">
        <v>52013.53</v>
      </c>
    </row>
    <row r="139" spans="1:9" ht="51">
      <c r="A139" s="88"/>
      <c r="B139" s="93" t="s">
        <v>231</v>
      </c>
      <c r="C139" s="94" t="s">
        <v>4</v>
      </c>
      <c r="D139" s="94" t="s">
        <v>43</v>
      </c>
      <c r="E139" s="94" t="s">
        <v>229</v>
      </c>
      <c r="F139" s="94" t="s">
        <v>10</v>
      </c>
      <c r="G139" s="94" t="s">
        <v>232</v>
      </c>
      <c r="H139" s="95" t="s">
        <v>122</v>
      </c>
      <c r="I139" s="96">
        <v>2000</v>
      </c>
    </row>
    <row r="140" spans="1:9" ht="76.5">
      <c r="A140" s="88"/>
      <c r="B140" s="93" t="s">
        <v>291</v>
      </c>
      <c r="C140" s="94" t="s">
        <v>4</v>
      </c>
      <c r="D140" s="94" t="s">
        <v>43</v>
      </c>
      <c r="E140" s="94" t="s">
        <v>233</v>
      </c>
      <c r="F140" s="94" t="s">
        <v>10</v>
      </c>
      <c r="G140" s="94" t="s">
        <v>292</v>
      </c>
      <c r="H140" s="95" t="s">
        <v>122</v>
      </c>
      <c r="I140" s="96">
        <v>2000</v>
      </c>
    </row>
    <row r="141" spans="1:9" ht="63.75">
      <c r="A141" s="88"/>
      <c r="B141" s="93" t="s">
        <v>434</v>
      </c>
      <c r="C141" s="94" t="s">
        <v>4</v>
      </c>
      <c r="D141" s="94" t="s">
        <v>43</v>
      </c>
      <c r="E141" s="94" t="s">
        <v>233</v>
      </c>
      <c r="F141" s="94" t="s">
        <v>10</v>
      </c>
      <c r="G141" s="94" t="s">
        <v>433</v>
      </c>
      <c r="H141" s="95" t="s">
        <v>122</v>
      </c>
      <c r="I141" s="96">
        <v>1000</v>
      </c>
    </row>
    <row r="142" spans="1:9" ht="63.75">
      <c r="A142" s="88"/>
      <c r="B142" s="93" t="s">
        <v>234</v>
      </c>
      <c r="C142" s="94" t="s">
        <v>4</v>
      </c>
      <c r="D142" s="94" t="s">
        <v>43</v>
      </c>
      <c r="E142" s="94" t="s">
        <v>233</v>
      </c>
      <c r="F142" s="94" t="s">
        <v>10</v>
      </c>
      <c r="G142" s="94" t="s">
        <v>235</v>
      </c>
      <c r="H142" s="95" t="s">
        <v>122</v>
      </c>
      <c r="I142" s="115">
        <v>22219.1</v>
      </c>
    </row>
    <row r="143" spans="1:9" ht="63.75">
      <c r="A143" s="88"/>
      <c r="B143" s="93" t="s">
        <v>236</v>
      </c>
      <c r="C143" s="94" t="s">
        <v>4</v>
      </c>
      <c r="D143" s="94" t="s">
        <v>43</v>
      </c>
      <c r="E143" s="94" t="s">
        <v>233</v>
      </c>
      <c r="F143" s="94" t="s">
        <v>10</v>
      </c>
      <c r="G143" s="94" t="s">
        <v>232</v>
      </c>
      <c r="H143" s="95" t="s">
        <v>122</v>
      </c>
      <c r="I143" s="115">
        <v>35517.5</v>
      </c>
    </row>
    <row r="144" spans="1:9" s="75" customFormat="1" ht="51">
      <c r="A144" s="118"/>
      <c r="B144" s="99" t="s">
        <v>237</v>
      </c>
      <c r="C144" s="113" t="s">
        <v>4</v>
      </c>
      <c r="D144" s="113" t="s">
        <v>43</v>
      </c>
      <c r="E144" s="113" t="s">
        <v>238</v>
      </c>
      <c r="F144" s="113" t="s">
        <v>10</v>
      </c>
      <c r="G144" s="113" t="s">
        <v>239</v>
      </c>
      <c r="H144" s="114" t="s">
        <v>122</v>
      </c>
      <c r="I144" s="115">
        <v>1450</v>
      </c>
    </row>
    <row r="145" spans="1:9" ht="51">
      <c r="A145" s="88"/>
      <c r="B145" s="93" t="s">
        <v>240</v>
      </c>
      <c r="C145" s="94" t="s">
        <v>4</v>
      </c>
      <c r="D145" s="94" t="s">
        <v>43</v>
      </c>
      <c r="E145" s="94" t="s">
        <v>238</v>
      </c>
      <c r="F145" s="94" t="s">
        <v>10</v>
      </c>
      <c r="G145" s="94" t="s">
        <v>241</v>
      </c>
      <c r="H145" s="95" t="s">
        <v>122</v>
      </c>
      <c r="I145" s="96">
        <v>6267.91</v>
      </c>
    </row>
    <row r="146" spans="1:9" ht="63.75">
      <c r="A146" s="88"/>
      <c r="B146" s="93" t="s">
        <v>435</v>
      </c>
      <c r="C146" s="94" t="s">
        <v>4</v>
      </c>
      <c r="D146" s="94" t="s">
        <v>43</v>
      </c>
      <c r="E146" s="94" t="s">
        <v>243</v>
      </c>
      <c r="F146" s="94" t="s">
        <v>10</v>
      </c>
      <c r="G146" s="94" t="s">
        <v>239</v>
      </c>
      <c r="H146" s="95" t="s">
        <v>122</v>
      </c>
      <c r="I146" s="96">
        <v>50</v>
      </c>
    </row>
    <row r="147" spans="1:9" ht="51">
      <c r="A147" s="88"/>
      <c r="B147" s="93" t="s">
        <v>242</v>
      </c>
      <c r="C147" s="94" t="s">
        <v>4</v>
      </c>
      <c r="D147" s="94" t="s">
        <v>43</v>
      </c>
      <c r="E147" s="94" t="s">
        <v>243</v>
      </c>
      <c r="F147" s="94" t="s">
        <v>10</v>
      </c>
      <c r="G147" s="94" t="s">
        <v>232</v>
      </c>
      <c r="H147" s="95" t="s">
        <v>122</v>
      </c>
      <c r="I147" s="115">
        <v>3332.32</v>
      </c>
    </row>
    <row r="148" spans="1:9" s="75" customFormat="1" ht="51">
      <c r="A148" s="118"/>
      <c r="B148" s="99" t="s">
        <v>244</v>
      </c>
      <c r="C148" s="113" t="s">
        <v>4</v>
      </c>
      <c r="D148" s="113" t="s">
        <v>43</v>
      </c>
      <c r="E148" s="113" t="s">
        <v>245</v>
      </c>
      <c r="F148" s="113" t="s">
        <v>10</v>
      </c>
      <c r="G148" s="113" t="s">
        <v>232</v>
      </c>
      <c r="H148" s="114" t="s">
        <v>122</v>
      </c>
      <c r="I148" s="115">
        <v>4303.54</v>
      </c>
    </row>
    <row r="149" spans="1:9" ht="63.75">
      <c r="A149" s="88"/>
      <c r="B149" s="93" t="s">
        <v>246</v>
      </c>
      <c r="C149" s="94" t="s">
        <v>4</v>
      </c>
      <c r="D149" s="94" t="s">
        <v>43</v>
      </c>
      <c r="E149" s="94" t="s">
        <v>247</v>
      </c>
      <c r="F149" s="94" t="s">
        <v>10</v>
      </c>
      <c r="G149" s="94" t="s">
        <v>248</v>
      </c>
      <c r="H149" s="95" t="s">
        <v>122</v>
      </c>
      <c r="I149" s="96">
        <v>3000</v>
      </c>
    </row>
    <row r="150" spans="1:9" ht="51">
      <c r="A150" s="88"/>
      <c r="B150" s="93" t="s">
        <v>249</v>
      </c>
      <c r="C150" s="94" t="s">
        <v>4</v>
      </c>
      <c r="D150" s="94" t="s">
        <v>43</v>
      </c>
      <c r="E150" s="94" t="s">
        <v>247</v>
      </c>
      <c r="F150" s="94" t="s">
        <v>10</v>
      </c>
      <c r="G150" s="94" t="s">
        <v>232</v>
      </c>
      <c r="H150" s="95" t="s">
        <v>122</v>
      </c>
      <c r="I150" s="96">
        <v>41733.48</v>
      </c>
    </row>
    <row r="151" spans="1:25" s="110" customFormat="1" ht="28.5" customHeight="1">
      <c r="A151" s="86" t="s">
        <v>250</v>
      </c>
      <c r="B151" s="141" t="s">
        <v>251</v>
      </c>
      <c r="C151" s="141"/>
      <c r="D151" s="141"/>
      <c r="E151" s="141"/>
      <c r="F151" s="141"/>
      <c r="G151" s="141"/>
      <c r="H151" s="141"/>
      <c r="I151" s="87">
        <f>I152+I155+I160+I162</f>
        <v>4429162.36</v>
      </c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spans="1:25" s="110" customFormat="1" ht="15.75">
      <c r="A152" s="124"/>
      <c r="B152" s="89" t="s">
        <v>99</v>
      </c>
      <c r="C152" s="90" t="s">
        <v>4</v>
      </c>
      <c r="D152" s="90" t="s">
        <v>39</v>
      </c>
      <c r="E152" s="90" t="s">
        <v>6</v>
      </c>
      <c r="F152" s="90" t="s">
        <v>5</v>
      </c>
      <c r="G152" s="90" t="s">
        <v>7</v>
      </c>
      <c r="H152" s="91" t="s">
        <v>8</v>
      </c>
      <c r="I152" s="92">
        <f>SUM(I153:I154)</f>
        <v>1192065.85</v>
      </c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spans="1:25" s="110" customFormat="1" ht="25.5">
      <c r="A153" s="124"/>
      <c r="B153" s="93" t="s">
        <v>266</v>
      </c>
      <c r="C153" s="94" t="s">
        <v>4</v>
      </c>
      <c r="D153" s="94" t="s">
        <v>39</v>
      </c>
      <c r="E153" s="94" t="s">
        <v>252</v>
      </c>
      <c r="F153" s="94" t="s">
        <v>49</v>
      </c>
      <c r="G153" s="94" t="s">
        <v>7</v>
      </c>
      <c r="H153" s="95" t="s">
        <v>144</v>
      </c>
      <c r="I153" s="96">
        <v>173847.54</v>
      </c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spans="1:25" s="110" customFormat="1" ht="15.75">
      <c r="A154" s="124"/>
      <c r="B154" s="99" t="s">
        <v>142</v>
      </c>
      <c r="C154" s="94" t="s">
        <v>4</v>
      </c>
      <c r="D154" s="94" t="s">
        <v>39</v>
      </c>
      <c r="E154" s="94" t="s">
        <v>143</v>
      </c>
      <c r="F154" s="94" t="s">
        <v>49</v>
      </c>
      <c r="G154" s="94" t="s">
        <v>7</v>
      </c>
      <c r="H154" s="95" t="s">
        <v>144</v>
      </c>
      <c r="I154" s="96">
        <v>1018218.31</v>
      </c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spans="1:25" s="110" customFormat="1" ht="12.75">
      <c r="A155" s="88"/>
      <c r="B155" s="89" t="s">
        <v>42</v>
      </c>
      <c r="C155" s="90" t="s">
        <v>4</v>
      </c>
      <c r="D155" s="90" t="s">
        <v>43</v>
      </c>
      <c r="E155" s="90" t="s">
        <v>6</v>
      </c>
      <c r="F155" s="90" t="s">
        <v>5</v>
      </c>
      <c r="G155" s="90" t="s">
        <v>7</v>
      </c>
      <c r="H155" s="91" t="s">
        <v>8</v>
      </c>
      <c r="I155" s="92">
        <f>SUM(I156:I159)</f>
        <v>35188.09</v>
      </c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spans="1:25" s="110" customFormat="1" ht="51">
      <c r="A156" s="88"/>
      <c r="B156" s="99" t="s">
        <v>389</v>
      </c>
      <c r="C156" s="94" t="s">
        <v>4</v>
      </c>
      <c r="D156" s="94" t="s">
        <v>43</v>
      </c>
      <c r="E156" s="94" t="s">
        <v>189</v>
      </c>
      <c r="F156" s="94" t="s">
        <v>19</v>
      </c>
      <c r="G156" s="94" t="s">
        <v>372</v>
      </c>
      <c r="H156" s="95" t="s">
        <v>122</v>
      </c>
      <c r="I156" s="115">
        <v>33668.31</v>
      </c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spans="1:25" s="110" customFormat="1" ht="51">
      <c r="A157" s="88"/>
      <c r="B157" s="99" t="s">
        <v>451</v>
      </c>
      <c r="C157" s="94" t="s">
        <v>4</v>
      </c>
      <c r="D157" s="94" t="s">
        <v>43</v>
      </c>
      <c r="E157" s="94" t="s">
        <v>189</v>
      </c>
      <c r="F157" s="94" t="s">
        <v>19</v>
      </c>
      <c r="G157" s="94" t="s">
        <v>128</v>
      </c>
      <c r="H157" s="95" t="s">
        <v>122</v>
      </c>
      <c r="I157" s="115">
        <v>1000</v>
      </c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spans="1:25" s="110" customFormat="1" ht="38.25">
      <c r="A158" s="88"/>
      <c r="B158" s="99" t="s">
        <v>253</v>
      </c>
      <c r="C158" s="94" t="s">
        <v>4</v>
      </c>
      <c r="D158" s="94" t="s">
        <v>43</v>
      </c>
      <c r="E158" s="94" t="s">
        <v>254</v>
      </c>
      <c r="F158" s="94" t="s">
        <v>49</v>
      </c>
      <c r="G158" s="94" t="s">
        <v>7</v>
      </c>
      <c r="H158" s="95" t="s">
        <v>122</v>
      </c>
      <c r="I158" s="115">
        <v>216.95</v>
      </c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spans="1:25" s="110" customFormat="1" ht="76.5">
      <c r="A159" s="88"/>
      <c r="B159" s="93" t="s">
        <v>119</v>
      </c>
      <c r="C159" s="94" t="s">
        <v>4</v>
      </c>
      <c r="D159" s="94" t="s">
        <v>43</v>
      </c>
      <c r="E159" s="94" t="s">
        <v>120</v>
      </c>
      <c r="F159" s="94" t="s">
        <v>10</v>
      </c>
      <c r="G159" s="94" t="s">
        <v>121</v>
      </c>
      <c r="H159" s="95" t="s">
        <v>122</v>
      </c>
      <c r="I159" s="96">
        <v>302.83</v>
      </c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spans="1:9" ht="12.75">
      <c r="A160" s="88"/>
      <c r="B160" s="120" t="s">
        <v>44</v>
      </c>
      <c r="C160" s="121" t="s">
        <v>4</v>
      </c>
      <c r="D160" s="90" t="s">
        <v>45</v>
      </c>
      <c r="E160" s="90" t="s">
        <v>6</v>
      </c>
      <c r="F160" s="90" t="s">
        <v>5</v>
      </c>
      <c r="G160" s="90" t="s">
        <v>7</v>
      </c>
      <c r="H160" s="91" t="s">
        <v>8</v>
      </c>
      <c r="I160" s="92">
        <f>SUM(I161:I161)</f>
        <v>115182.92</v>
      </c>
    </row>
    <row r="161" spans="1:9" ht="12.75">
      <c r="A161" s="88"/>
      <c r="B161" s="125" t="s">
        <v>275</v>
      </c>
      <c r="C161" s="123" t="s">
        <v>4</v>
      </c>
      <c r="D161" s="94" t="s">
        <v>45</v>
      </c>
      <c r="E161" s="94" t="s">
        <v>259</v>
      </c>
      <c r="F161" s="94" t="s">
        <v>49</v>
      </c>
      <c r="G161" s="94" t="s">
        <v>7</v>
      </c>
      <c r="H161" s="95" t="s">
        <v>258</v>
      </c>
      <c r="I161" s="96">
        <v>115182.92</v>
      </c>
    </row>
    <row r="162" spans="1:9" ht="25.5">
      <c r="A162" s="88"/>
      <c r="B162" s="120" t="s">
        <v>77</v>
      </c>
      <c r="C162" s="121" t="s">
        <v>47</v>
      </c>
      <c r="D162" s="90" t="s">
        <v>19</v>
      </c>
      <c r="E162" s="90" t="s">
        <v>6</v>
      </c>
      <c r="F162" s="90" t="s">
        <v>5</v>
      </c>
      <c r="G162" s="90" t="s">
        <v>7</v>
      </c>
      <c r="H162" s="91" t="s">
        <v>8</v>
      </c>
      <c r="I162" s="92">
        <f>SUM(I163:I165)</f>
        <v>3086725.5</v>
      </c>
    </row>
    <row r="163" spans="1:9" ht="12.75">
      <c r="A163" s="88"/>
      <c r="B163" s="125" t="s">
        <v>146</v>
      </c>
      <c r="C163" s="123" t="s">
        <v>47</v>
      </c>
      <c r="D163" s="94" t="s">
        <v>19</v>
      </c>
      <c r="E163" s="94" t="s">
        <v>62</v>
      </c>
      <c r="F163" s="94" t="s">
        <v>49</v>
      </c>
      <c r="G163" s="94" t="s">
        <v>7</v>
      </c>
      <c r="H163" s="95" t="s">
        <v>93</v>
      </c>
      <c r="I163" s="96">
        <v>69489.22</v>
      </c>
    </row>
    <row r="164" spans="1:9" ht="38.25">
      <c r="A164" s="88"/>
      <c r="B164" s="125" t="s">
        <v>404</v>
      </c>
      <c r="C164" s="123" t="s">
        <v>47</v>
      </c>
      <c r="D164" s="94" t="s">
        <v>19</v>
      </c>
      <c r="E164" s="94" t="s">
        <v>405</v>
      </c>
      <c r="F164" s="94" t="s">
        <v>49</v>
      </c>
      <c r="G164" s="94" t="s">
        <v>7</v>
      </c>
      <c r="H164" s="95" t="s">
        <v>93</v>
      </c>
      <c r="I164" s="96">
        <v>352337.02</v>
      </c>
    </row>
    <row r="165" spans="1:9" ht="12.75">
      <c r="A165" s="88"/>
      <c r="B165" s="125" t="s">
        <v>261</v>
      </c>
      <c r="C165" s="123" t="s">
        <v>47</v>
      </c>
      <c r="D165" s="94" t="s">
        <v>19</v>
      </c>
      <c r="E165" s="94" t="s">
        <v>70</v>
      </c>
      <c r="F165" s="94" t="s">
        <v>49</v>
      </c>
      <c r="G165" s="94" t="s">
        <v>7</v>
      </c>
      <c r="H165" s="95" t="s">
        <v>93</v>
      </c>
      <c r="I165" s="96">
        <v>2664899.26</v>
      </c>
    </row>
    <row r="166" spans="1:25" s="110" customFormat="1" ht="28.5" customHeight="1">
      <c r="A166" s="86" t="s">
        <v>262</v>
      </c>
      <c r="B166" s="141" t="s">
        <v>263</v>
      </c>
      <c r="C166" s="141"/>
      <c r="D166" s="141"/>
      <c r="E166" s="141"/>
      <c r="F166" s="141"/>
      <c r="G166" s="141"/>
      <c r="H166" s="141"/>
      <c r="I166" s="87">
        <f>I167+I170+I175+I177+I182+I184+I193+I195+I197</f>
        <v>218256464.99000004</v>
      </c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spans="1:25" s="110" customFormat="1" ht="12.75">
      <c r="A167" s="102"/>
      <c r="B167" s="89" t="s">
        <v>30</v>
      </c>
      <c r="C167" s="90" t="s">
        <v>4</v>
      </c>
      <c r="D167" s="90" t="s">
        <v>31</v>
      </c>
      <c r="E167" s="90" t="s">
        <v>6</v>
      </c>
      <c r="F167" s="90" t="s">
        <v>5</v>
      </c>
      <c r="G167" s="90" t="s">
        <v>7</v>
      </c>
      <c r="H167" s="91" t="s">
        <v>8</v>
      </c>
      <c r="I167" s="92">
        <f>SUM(I168:I169)</f>
        <v>40000</v>
      </c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spans="1:25" s="110" customFormat="1" ht="63.75">
      <c r="A168" s="102"/>
      <c r="B168" s="125" t="s">
        <v>357</v>
      </c>
      <c r="C168" s="123" t="s">
        <v>4</v>
      </c>
      <c r="D168" s="94" t="s">
        <v>31</v>
      </c>
      <c r="E168" s="94" t="s">
        <v>264</v>
      </c>
      <c r="F168" s="94" t="s">
        <v>10</v>
      </c>
      <c r="G168" s="94" t="s">
        <v>355</v>
      </c>
      <c r="H168" s="95" t="s">
        <v>13</v>
      </c>
      <c r="I168" s="96">
        <v>38400</v>
      </c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spans="1:25" s="110" customFormat="1" ht="51">
      <c r="A169" s="102"/>
      <c r="B169" s="125" t="s">
        <v>453</v>
      </c>
      <c r="C169" s="123" t="s">
        <v>4</v>
      </c>
      <c r="D169" s="94" t="s">
        <v>31</v>
      </c>
      <c r="E169" s="94" t="s">
        <v>264</v>
      </c>
      <c r="F169" s="94" t="s">
        <v>10</v>
      </c>
      <c r="G169" s="94" t="s">
        <v>452</v>
      </c>
      <c r="H169" s="95" t="s">
        <v>13</v>
      </c>
      <c r="I169" s="96">
        <v>1600</v>
      </c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spans="1:25" s="110" customFormat="1" ht="25.5">
      <c r="A170" s="102"/>
      <c r="B170" s="89" t="s">
        <v>32</v>
      </c>
      <c r="C170" s="90" t="s">
        <v>4</v>
      </c>
      <c r="D170" s="90" t="s">
        <v>33</v>
      </c>
      <c r="E170" s="90" t="s">
        <v>6</v>
      </c>
      <c r="F170" s="90" t="s">
        <v>5</v>
      </c>
      <c r="G170" s="90" t="s">
        <v>7</v>
      </c>
      <c r="H170" s="91" t="s">
        <v>8</v>
      </c>
      <c r="I170" s="92">
        <f>SUM(I171:I174)</f>
        <v>24715655.96</v>
      </c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spans="1:9" ht="38.25">
      <c r="A171" s="88"/>
      <c r="B171" s="125" t="s">
        <v>406</v>
      </c>
      <c r="C171" s="123" t="s">
        <v>4</v>
      </c>
      <c r="D171" s="94" t="s">
        <v>33</v>
      </c>
      <c r="E171" s="94" t="s">
        <v>257</v>
      </c>
      <c r="F171" s="94" t="s">
        <v>49</v>
      </c>
      <c r="G171" s="94" t="s">
        <v>7</v>
      </c>
      <c r="H171" s="95" t="s">
        <v>35</v>
      </c>
      <c r="I171" s="96">
        <v>11803200</v>
      </c>
    </row>
    <row r="172" spans="1:9" ht="25.5">
      <c r="A172" s="88"/>
      <c r="B172" s="125" t="s">
        <v>407</v>
      </c>
      <c r="C172" s="123" t="s">
        <v>4</v>
      </c>
      <c r="D172" s="94" t="s">
        <v>33</v>
      </c>
      <c r="E172" s="94" t="s">
        <v>408</v>
      </c>
      <c r="F172" s="94" t="s">
        <v>49</v>
      </c>
      <c r="G172" s="94" t="s">
        <v>7</v>
      </c>
      <c r="H172" s="95" t="s">
        <v>35</v>
      </c>
      <c r="I172" s="96">
        <v>123000</v>
      </c>
    </row>
    <row r="173" spans="1:9" ht="51">
      <c r="A173" s="88"/>
      <c r="B173" s="125" t="s">
        <v>358</v>
      </c>
      <c r="C173" s="123" t="s">
        <v>4</v>
      </c>
      <c r="D173" s="94" t="s">
        <v>33</v>
      </c>
      <c r="E173" s="94" t="s">
        <v>174</v>
      </c>
      <c r="F173" s="94" t="s">
        <v>49</v>
      </c>
      <c r="G173" s="94" t="s">
        <v>265</v>
      </c>
      <c r="H173" s="95" t="s">
        <v>35</v>
      </c>
      <c r="I173" s="96">
        <v>12736604.36</v>
      </c>
    </row>
    <row r="174" spans="1:9" ht="51">
      <c r="A174" s="88"/>
      <c r="B174" s="125" t="s">
        <v>365</v>
      </c>
      <c r="C174" s="123" t="s">
        <v>4</v>
      </c>
      <c r="D174" s="94" t="s">
        <v>33</v>
      </c>
      <c r="E174" s="94" t="s">
        <v>174</v>
      </c>
      <c r="F174" s="94" t="s">
        <v>49</v>
      </c>
      <c r="G174" s="94" t="s">
        <v>361</v>
      </c>
      <c r="H174" s="95" t="s">
        <v>35</v>
      </c>
      <c r="I174" s="96">
        <v>52851.6</v>
      </c>
    </row>
    <row r="175" spans="1:25" s="110" customFormat="1" ht="15.75">
      <c r="A175" s="124"/>
      <c r="B175" s="89" t="s">
        <v>99</v>
      </c>
      <c r="C175" s="90" t="s">
        <v>4</v>
      </c>
      <c r="D175" s="90" t="s">
        <v>39</v>
      </c>
      <c r="E175" s="90" t="s">
        <v>6</v>
      </c>
      <c r="F175" s="90" t="s">
        <v>5</v>
      </c>
      <c r="G175" s="90" t="s">
        <v>7</v>
      </c>
      <c r="H175" s="91" t="s">
        <v>8</v>
      </c>
      <c r="I175" s="92">
        <f>SUM(I176:I176)</f>
        <v>145921.99</v>
      </c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spans="1:25" s="110" customFormat="1" ht="15.75">
      <c r="A176" s="124"/>
      <c r="B176" s="93" t="s">
        <v>142</v>
      </c>
      <c r="C176" s="94" t="s">
        <v>4</v>
      </c>
      <c r="D176" s="94" t="s">
        <v>39</v>
      </c>
      <c r="E176" s="94" t="s">
        <v>143</v>
      </c>
      <c r="F176" s="94" t="s">
        <v>49</v>
      </c>
      <c r="G176" s="94" t="s">
        <v>7</v>
      </c>
      <c r="H176" s="95" t="s">
        <v>144</v>
      </c>
      <c r="I176" s="96">
        <v>145921.99</v>
      </c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1:25" s="110" customFormat="1" ht="12.75">
      <c r="A177" s="88"/>
      <c r="B177" s="89" t="s">
        <v>42</v>
      </c>
      <c r="C177" s="90" t="s">
        <v>4</v>
      </c>
      <c r="D177" s="90" t="s">
        <v>43</v>
      </c>
      <c r="E177" s="90" t="s">
        <v>6</v>
      </c>
      <c r="F177" s="90" t="s">
        <v>5</v>
      </c>
      <c r="G177" s="90" t="s">
        <v>7</v>
      </c>
      <c r="H177" s="91" t="s">
        <v>8</v>
      </c>
      <c r="I177" s="92">
        <f>SUM(I178:I181)</f>
        <v>1561131.1500000001</v>
      </c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spans="1:25" s="110" customFormat="1" ht="38.25">
      <c r="A178" s="88"/>
      <c r="B178" s="99" t="s">
        <v>253</v>
      </c>
      <c r="C178" s="94" t="s">
        <v>4</v>
      </c>
      <c r="D178" s="94" t="s">
        <v>43</v>
      </c>
      <c r="E178" s="94" t="s">
        <v>254</v>
      </c>
      <c r="F178" s="94" t="s">
        <v>49</v>
      </c>
      <c r="G178" s="94" t="s">
        <v>7</v>
      </c>
      <c r="H178" s="95" t="s">
        <v>122</v>
      </c>
      <c r="I178" s="96">
        <v>57988.37</v>
      </c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spans="1:25" s="110" customFormat="1" ht="38.25">
      <c r="A179" s="88"/>
      <c r="B179" s="99" t="s">
        <v>255</v>
      </c>
      <c r="C179" s="94" t="s">
        <v>4</v>
      </c>
      <c r="D179" s="94" t="s">
        <v>43</v>
      </c>
      <c r="E179" s="94" t="s">
        <v>165</v>
      </c>
      <c r="F179" s="94" t="s">
        <v>49</v>
      </c>
      <c r="G179" s="94" t="s">
        <v>7</v>
      </c>
      <c r="H179" s="95" t="s">
        <v>122</v>
      </c>
      <c r="I179" s="96">
        <v>1147282.34</v>
      </c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spans="1:25" s="110" customFormat="1" ht="25.5">
      <c r="A180" s="88"/>
      <c r="B180" s="99" t="s">
        <v>390</v>
      </c>
      <c r="C180" s="94" t="s">
        <v>4</v>
      </c>
      <c r="D180" s="94" t="s">
        <v>43</v>
      </c>
      <c r="E180" s="94" t="s">
        <v>382</v>
      </c>
      <c r="F180" s="94" t="s">
        <v>49</v>
      </c>
      <c r="G180" s="94" t="s">
        <v>7</v>
      </c>
      <c r="H180" s="95" t="s">
        <v>122</v>
      </c>
      <c r="I180" s="96">
        <v>26600</v>
      </c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spans="1:25" s="110" customFormat="1" ht="38.25">
      <c r="A181" s="88"/>
      <c r="B181" s="93" t="s">
        <v>267</v>
      </c>
      <c r="C181" s="94" t="s">
        <v>4</v>
      </c>
      <c r="D181" s="94" t="s">
        <v>43</v>
      </c>
      <c r="E181" s="94" t="s">
        <v>268</v>
      </c>
      <c r="F181" s="94" t="s">
        <v>10</v>
      </c>
      <c r="G181" s="94" t="s">
        <v>7</v>
      </c>
      <c r="H181" s="95" t="s">
        <v>122</v>
      </c>
      <c r="I181" s="96">
        <v>329260.44</v>
      </c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spans="1:9" ht="12.75">
      <c r="A182" s="88"/>
      <c r="B182" s="120" t="s">
        <v>44</v>
      </c>
      <c r="C182" s="121" t="s">
        <v>4</v>
      </c>
      <c r="D182" s="90" t="s">
        <v>45</v>
      </c>
      <c r="E182" s="90" t="s">
        <v>6</v>
      </c>
      <c r="F182" s="90" t="s">
        <v>5</v>
      </c>
      <c r="G182" s="90" t="s">
        <v>7</v>
      </c>
      <c r="H182" s="91" t="s">
        <v>8</v>
      </c>
      <c r="I182" s="92">
        <f>SUM(I183:I183)</f>
        <v>3579.11</v>
      </c>
    </row>
    <row r="183" spans="1:9" ht="12.75">
      <c r="A183" s="88"/>
      <c r="B183" s="125" t="s">
        <v>256</v>
      </c>
      <c r="C183" s="123" t="s">
        <v>4</v>
      </c>
      <c r="D183" s="94" t="s">
        <v>45</v>
      </c>
      <c r="E183" s="94" t="s">
        <v>257</v>
      </c>
      <c r="F183" s="94" t="s">
        <v>49</v>
      </c>
      <c r="G183" s="94" t="s">
        <v>7</v>
      </c>
      <c r="H183" s="95" t="s">
        <v>258</v>
      </c>
      <c r="I183" s="96">
        <v>3579.11</v>
      </c>
    </row>
    <row r="184" spans="1:9" ht="25.5">
      <c r="A184" s="88"/>
      <c r="B184" s="120" t="s">
        <v>77</v>
      </c>
      <c r="C184" s="121" t="s">
        <v>47</v>
      </c>
      <c r="D184" s="90" t="s">
        <v>19</v>
      </c>
      <c r="E184" s="90" t="s">
        <v>6</v>
      </c>
      <c r="F184" s="90" t="s">
        <v>5</v>
      </c>
      <c r="G184" s="90" t="s">
        <v>7</v>
      </c>
      <c r="H184" s="91" t="s">
        <v>8</v>
      </c>
      <c r="I184" s="92">
        <f>SUM(I185:I192)</f>
        <v>191368018.38000003</v>
      </c>
    </row>
    <row r="185" spans="1:9" ht="51">
      <c r="A185" s="88"/>
      <c r="B185" s="122" t="s">
        <v>437</v>
      </c>
      <c r="C185" s="123" t="s">
        <v>47</v>
      </c>
      <c r="D185" s="94" t="s">
        <v>19</v>
      </c>
      <c r="E185" s="94" t="s">
        <v>436</v>
      </c>
      <c r="F185" s="94" t="s">
        <v>49</v>
      </c>
      <c r="G185" s="94" t="s">
        <v>7</v>
      </c>
      <c r="H185" s="95" t="s">
        <v>93</v>
      </c>
      <c r="I185" s="96">
        <v>25434920.82</v>
      </c>
    </row>
    <row r="186" spans="1:9" ht="63.75">
      <c r="A186" s="88"/>
      <c r="B186" s="122" t="s">
        <v>269</v>
      </c>
      <c r="C186" s="123" t="s">
        <v>47</v>
      </c>
      <c r="D186" s="94" t="s">
        <v>19</v>
      </c>
      <c r="E186" s="94" t="s">
        <v>270</v>
      </c>
      <c r="F186" s="94" t="s">
        <v>49</v>
      </c>
      <c r="G186" s="94" t="s">
        <v>7</v>
      </c>
      <c r="H186" s="95" t="s">
        <v>93</v>
      </c>
      <c r="I186" s="96">
        <v>25527113.25</v>
      </c>
    </row>
    <row r="187" spans="1:9" ht="51">
      <c r="A187" s="88"/>
      <c r="B187" s="122" t="s">
        <v>271</v>
      </c>
      <c r="C187" s="123" t="s">
        <v>47</v>
      </c>
      <c r="D187" s="94" t="s">
        <v>19</v>
      </c>
      <c r="E187" s="94" t="s">
        <v>272</v>
      </c>
      <c r="F187" s="94" t="s">
        <v>49</v>
      </c>
      <c r="G187" s="94" t="s">
        <v>7</v>
      </c>
      <c r="H187" s="95" t="s">
        <v>93</v>
      </c>
      <c r="I187" s="96">
        <v>494913.42</v>
      </c>
    </row>
    <row r="188" spans="1:9" ht="38.25">
      <c r="A188" s="88"/>
      <c r="B188" s="122" t="s">
        <v>439</v>
      </c>
      <c r="C188" s="123" t="s">
        <v>47</v>
      </c>
      <c r="D188" s="94" t="s">
        <v>19</v>
      </c>
      <c r="E188" s="94" t="s">
        <v>438</v>
      </c>
      <c r="F188" s="94" t="s">
        <v>49</v>
      </c>
      <c r="G188" s="94" t="s">
        <v>7</v>
      </c>
      <c r="H188" s="95" t="s">
        <v>93</v>
      </c>
      <c r="I188" s="96">
        <v>514490</v>
      </c>
    </row>
    <row r="189" spans="1:9" ht="25.5">
      <c r="A189" s="88"/>
      <c r="B189" s="122" t="s">
        <v>441</v>
      </c>
      <c r="C189" s="123" t="s">
        <v>47</v>
      </c>
      <c r="D189" s="94" t="s">
        <v>19</v>
      </c>
      <c r="E189" s="94" t="s">
        <v>440</v>
      </c>
      <c r="F189" s="94" t="s">
        <v>49</v>
      </c>
      <c r="G189" s="94" t="s">
        <v>7</v>
      </c>
      <c r="H189" s="95" t="s">
        <v>93</v>
      </c>
      <c r="I189" s="96">
        <v>28706788.23</v>
      </c>
    </row>
    <row r="190" spans="1:9" ht="12.75">
      <c r="A190" s="88"/>
      <c r="B190" s="122" t="s">
        <v>146</v>
      </c>
      <c r="C190" s="123" t="s">
        <v>47</v>
      </c>
      <c r="D190" s="94" t="s">
        <v>19</v>
      </c>
      <c r="E190" s="94" t="s">
        <v>62</v>
      </c>
      <c r="F190" s="94" t="s">
        <v>49</v>
      </c>
      <c r="G190" s="94" t="s">
        <v>7</v>
      </c>
      <c r="H190" s="95" t="s">
        <v>93</v>
      </c>
      <c r="I190" s="96">
        <v>35905350.34</v>
      </c>
    </row>
    <row r="191" spans="1:9" ht="25.5">
      <c r="A191" s="88"/>
      <c r="B191" s="122" t="s">
        <v>260</v>
      </c>
      <c r="C191" s="123" t="s">
        <v>47</v>
      </c>
      <c r="D191" s="94" t="s">
        <v>19</v>
      </c>
      <c r="E191" s="94" t="s">
        <v>65</v>
      </c>
      <c r="F191" s="94" t="s">
        <v>49</v>
      </c>
      <c r="G191" s="94" t="s">
        <v>7</v>
      </c>
      <c r="H191" s="95" t="s">
        <v>93</v>
      </c>
      <c r="I191" s="96">
        <v>69908023.3</v>
      </c>
    </row>
    <row r="192" spans="1:9" ht="12.75">
      <c r="A192" s="88"/>
      <c r="B192" s="93" t="s">
        <v>261</v>
      </c>
      <c r="C192" s="94" t="s">
        <v>47</v>
      </c>
      <c r="D192" s="94" t="s">
        <v>19</v>
      </c>
      <c r="E192" s="94" t="s">
        <v>70</v>
      </c>
      <c r="F192" s="94" t="s">
        <v>49</v>
      </c>
      <c r="G192" s="94" t="s">
        <v>7</v>
      </c>
      <c r="H192" s="95" t="s">
        <v>93</v>
      </c>
      <c r="I192" s="96">
        <v>4876419.02</v>
      </c>
    </row>
    <row r="193" spans="1:9" ht="12.75">
      <c r="A193" s="88"/>
      <c r="B193" s="89" t="s">
        <v>89</v>
      </c>
      <c r="C193" s="90" t="s">
        <v>47</v>
      </c>
      <c r="D193" s="90" t="s">
        <v>90</v>
      </c>
      <c r="E193" s="90" t="s">
        <v>6</v>
      </c>
      <c r="F193" s="90" t="s">
        <v>5</v>
      </c>
      <c r="G193" s="90" t="s">
        <v>7</v>
      </c>
      <c r="H193" s="91" t="s">
        <v>8</v>
      </c>
      <c r="I193" s="92">
        <f>I194</f>
        <v>350000</v>
      </c>
    </row>
    <row r="194" spans="1:9" ht="12.75">
      <c r="A194" s="88"/>
      <c r="B194" s="122" t="s">
        <v>261</v>
      </c>
      <c r="C194" s="123" t="s">
        <v>47</v>
      </c>
      <c r="D194" s="94" t="s">
        <v>90</v>
      </c>
      <c r="E194" s="94" t="s">
        <v>91</v>
      </c>
      <c r="F194" s="94" t="s">
        <v>49</v>
      </c>
      <c r="G194" s="94" t="s">
        <v>7</v>
      </c>
      <c r="H194" s="95" t="s">
        <v>93</v>
      </c>
      <c r="I194" s="96">
        <v>350000</v>
      </c>
    </row>
    <row r="195" spans="1:9" ht="51">
      <c r="A195" s="88"/>
      <c r="B195" s="100" t="s">
        <v>374</v>
      </c>
      <c r="C195" s="90" t="s">
        <v>47</v>
      </c>
      <c r="D195" s="90" t="s">
        <v>53</v>
      </c>
      <c r="E195" s="90" t="s">
        <v>6</v>
      </c>
      <c r="F195" s="90" t="s">
        <v>5</v>
      </c>
      <c r="G195" s="90" t="s">
        <v>7</v>
      </c>
      <c r="H195" s="91" t="s">
        <v>8</v>
      </c>
      <c r="I195" s="92">
        <f>I196</f>
        <v>337845.6</v>
      </c>
    </row>
    <row r="196" spans="1:9" ht="25.5">
      <c r="A196" s="88"/>
      <c r="B196" s="101" t="s">
        <v>286</v>
      </c>
      <c r="C196" s="94" t="s">
        <v>47</v>
      </c>
      <c r="D196" s="94" t="s">
        <v>53</v>
      </c>
      <c r="E196" s="94" t="s">
        <v>73</v>
      </c>
      <c r="F196" s="94" t="s">
        <v>49</v>
      </c>
      <c r="G196" s="94" t="s">
        <v>7</v>
      </c>
      <c r="H196" s="95" t="s">
        <v>93</v>
      </c>
      <c r="I196" s="96">
        <v>337845.6</v>
      </c>
    </row>
    <row r="197" spans="1:9" ht="25.5">
      <c r="A197" s="88"/>
      <c r="B197" s="100" t="s">
        <v>54</v>
      </c>
      <c r="C197" s="90" t="s">
        <v>47</v>
      </c>
      <c r="D197" s="90" t="s">
        <v>55</v>
      </c>
      <c r="E197" s="90" t="s">
        <v>6</v>
      </c>
      <c r="F197" s="90" t="s">
        <v>5</v>
      </c>
      <c r="G197" s="90" t="s">
        <v>7</v>
      </c>
      <c r="H197" s="91" t="s">
        <v>8</v>
      </c>
      <c r="I197" s="92">
        <f>SUM(I198:I198)</f>
        <v>-265687.2</v>
      </c>
    </row>
    <row r="198" spans="1:9" ht="25.5">
      <c r="A198" s="88"/>
      <c r="B198" s="101" t="s">
        <v>148</v>
      </c>
      <c r="C198" s="94" t="s">
        <v>47</v>
      </c>
      <c r="D198" s="94" t="s">
        <v>55</v>
      </c>
      <c r="E198" s="94" t="s">
        <v>76</v>
      </c>
      <c r="F198" s="94" t="s">
        <v>49</v>
      </c>
      <c r="G198" s="94" t="s">
        <v>7</v>
      </c>
      <c r="H198" s="95" t="s">
        <v>93</v>
      </c>
      <c r="I198" s="96">
        <v>-265687.2</v>
      </c>
    </row>
    <row r="199" spans="1:25" s="110" customFormat="1" ht="28.5" customHeight="1">
      <c r="A199" s="86" t="s">
        <v>273</v>
      </c>
      <c r="B199" s="142" t="s">
        <v>274</v>
      </c>
      <c r="C199" s="143"/>
      <c r="D199" s="143"/>
      <c r="E199" s="143"/>
      <c r="F199" s="143"/>
      <c r="G199" s="143"/>
      <c r="H199" s="144"/>
      <c r="I199" s="87">
        <f>I200+I202+I204+I207+I211</f>
        <v>624717988.35</v>
      </c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spans="1:25" s="110" customFormat="1" ht="25.5">
      <c r="A200" s="102"/>
      <c r="B200" s="89" t="s">
        <v>32</v>
      </c>
      <c r="C200" s="90" t="s">
        <v>4</v>
      </c>
      <c r="D200" s="90" t="s">
        <v>33</v>
      </c>
      <c r="E200" s="90" t="s">
        <v>6</v>
      </c>
      <c r="F200" s="90" t="s">
        <v>5</v>
      </c>
      <c r="G200" s="90" t="s">
        <v>7</v>
      </c>
      <c r="H200" s="91" t="s">
        <v>8</v>
      </c>
      <c r="I200" s="92">
        <f>I201</f>
        <v>1694315.27</v>
      </c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spans="1:9" s="75" customFormat="1" ht="63.75">
      <c r="A201" s="118"/>
      <c r="B201" s="99" t="s">
        <v>368</v>
      </c>
      <c r="C201" s="113" t="s">
        <v>4</v>
      </c>
      <c r="D201" s="113" t="s">
        <v>33</v>
      </c>
      <c r="E201" s="113" t="s">
        <v>360</v>
      </c>
      <c r="F201" s="113" t="s">
        <v>49</v>
      </c>
      <c r="G201" s="113" t="s">
        <v>375</v>
      </c>
      <c r="H201" s="114" t="s">
        <v>35</v>
      </c>
      <c r="I201" s="115">
        <v>1694315.27</v>
      </c>
    </row>
    <row r="202" spans="1:25" s="110" customFormat="1" ht="15.75">
      <c r="A202" s="124"/>
      <c r="B202" s="89" t="s">
        <v>99</v>
      </c>
      <c r="C202" s="90" t="s">
        <v>4</v>
      </c>
      <c r="D202" s="90" t="s">
        <v>39</v>
      </c>
      <c r="E202" s="90" t="s">
        <v>6</v>
      </c>
      <c r="F202" s="90" t="s">
        <v>5</v>
      </c>
      <c r="G202" s="90" t="s">
        <v>7</v>
      </c>
      <c r="H202" s="91" t="s">
        <v>8</v>
      </c>
      <c r="I202" s="92">
        <f>I203</f>
        <v>2142874.56</v>
      </c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spans="1:25" s="110" customFormat="1" ht="15.75">
      <c r="A203" s="124"/>
      <c r="B203" s="93" t="s">
        <v>142</v>
      </c>
      <c r="C203" s="94" t="s">
        <v>4</v>
      </c>
      <c r="D203" s="94" t="s">
        <v>39</v>
      </c>
      <c r="E203" s="94" t="s">
        <v>143</v>
      </c>
      <c r="F203" s="94" t="s">
        <v>49</v>
      </c>
      <c r="G203" s="94" t="s">
        <v>7</v>
      </c>
      <c r="H203" s="95" t="s">
        <v>144</v>
      </c>
      <c r="I203" s="96">
        <v>2142874.56</v>
      </c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spans="1:25" s="110" customFormat="1" ht="15.75">
      <c r="A204" s="124"/>
      <c r="B204" s="89" t="s">
        <v>42</v>
      </c>
      <c r="C204" s="90" t="s">
        <v>4</v>
      </c>
      <c r="D204" s="90" t="s">
        <v>43</v>
      </c>
      <c r="E204" s="90" t="s">
        <v>6</v>
      </c>
      <c r="F204" s="90" t="s">
        <v>5</v>
      </c>
      <c r="G204" s="90" t="s">
        <v>7</v>
      </c>
      <c r="H204" s="91" t="s">
        <v>8</v>
      </c>
      <c r="I204" s="92">
        <f>SUM(I205:I206)</f>
        <v>61748.64</v>
      </c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spans="1:25" s="110" customFormat="1" ht="38.25">
      <c r="A205" s="124"/>
      <c r="B205" s="99" t="s">
        <v>253</v>
      </c>
      <c r="C205" s="94" t="s">
        <v>4</v>
      </c>
      <c r="D205" s="94" t="s">
        <v>43</v>
      </c>
      <c r="E205" s="94" t="s">
        <v>254</v>
      </c>
      <c r="F205" s="94" t="s">
        <v>49</v>
      </c>
      <c r="G205" s="94" t="s">
        <v>7</v>
      </c>
      <c r="H205" s="95" t="s">
        <v>122</v>
      </c>
      <c r="I205" s="96">
        <v>1280.85</v>
      </c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spans="1:25" s="110" customFormat="1" ht="38.25">
      <c r="A206" s="124"/>
      <c r="B206" s="99" t="s">
        <v>255</v>
      </c>
      <c r="C206" s="94" t="s">
        <v>4</v>
      </c>
      <c r="D206" s="94" t="s">
        <v>43</v>
      </c>
      <c r="E206" s="94" t="s">
        <v>165</v>
      </c>
      <c r="F206" s="94" t="s">
        <v>49</v>
      </c>
      <c r="G206" s="94" t="s">
        <v>7</v>
      </c>
      <c r="H206" s="95" t="s">
        <v>122</v>
      </c>
      <c r="I206" s="96">
        <v>60467.79</v>
      </c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spans="1:25" s="110" customFormat="1" ht="25.5">
      <c r="A207" s="124"/>
      <c r="B207" s="89" t="s">
        <v>77</v>
      </c>
      <c r="C207" s="90" t="s">
        <v>47</v>
      </c>
      <c r="D207" s="90" t="s">
        <v>19</v>
      </c>
      <c r="E207" s="90" t="s">
        <v>6</v>
      </c>
      <c r="F207" s="90" t="s">
        <v>5</v>
      </c>
      <c r="G207" s="90" t="s">
        <v>7</v>
      </c>
      <c r="H207" s="91" t="s">
        <v>8</v>
      </c>
      <c r="I207" s="92">
        <f>SUM(I208:I210)</f>
        <v>619928966.42</v>
      </c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spans="1:25" s="110" customFormat="1" ht="25.5">
      <c r="A208" s="124"/>
      <c r="B208" s="93" t="s">
        <v>276</v>
      </c>
      <c r="C208" s="94" t="s">
        <v>47</v>
      </c>
      <c r="D208" s="94" t="s">
        <v>19</v>
      </c>
      <c r="E208" s="94" t="s">
        <v>277</v>
      </c>
      <c r="F208" s="94" t="s">
        <v>49</v>
      </c>
      <c r="G208" s="94" t="s">
        <v>7</v>
      </c>
      <c r="H208" s="95" t="s">
        <v>93</v>
      </c>
      <c r="I208" s="96">
        <v>601091830</v>
      </c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spans="1:25" s="110" customFormat="1" ht="25.5">
      <c r="A209" s="124"/>
      <c r="B209" s="93" t="s">
        <v>442</v>
      </c>
      <c r="C209" s="94" t="s">
        <v>47</v>
      </c>
      <c r="D209" s="94" t="s">
        <v>19</v>
      </c>
      <c r="E209" s="94" t="s">
        <v>107</v>
      </c>
      <c r="F209" s="94" t="s">
        <v>49</v>
      </c>
      <c r="G209" s="94" t="s">
        <v>7</v>
      </c>
      <c r="H209" s="95" t="s">
        <v>93</v>
      </c>
      <c r="I209" s="96">
        <v>18028433.41</v>
      </c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spans="1:25" s="110" customFormat="1" ht="25.5">
      <c r="A210" s="124"/>
      <c r="B210" s="122" t="s">
        <v>260</v>
      </c>
      <c r="C210" s="123" t="s">
        <v>47</v>
      </c>
      <c r="D210" s="94" t="s">
        <v>19</v>
      </c>
      <c r="E210" s="94" t="s">
        <v>65</v>
      </c>
      <c r="F210" s="94" t="s">
        <v>49</v>
      </c>
      <c r="G210" s="94" t="s">
        <v>7</v>
      </c>
      <c r="H210" s="95" t="s">
        <v>93</v>
      </c>
      <c r="I210" s="96">
        <v>808703.01</v>
      </c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spans="1:9" ht="25.5">
      <c r="A211" s="88"/>
      <c r="B211" s="100" t="s">
        <v>54</v>
      </c>
      <c r="C211" s="90" t="s">
        <v>47</v>
      </c>
      <c r="D211" s="90" t="s">
        <v>55</v>
      </c>
      <c r="E211" s="90" t="s">
        <v>6</v>
      </c>
      <c r="F211" s="90" t="s">
        <v>5</v>
      </c>
      <c r="G211" s="90" t="s">
        <v>7</v>
      </c>
      <c r="H211" s="91" t="s">
        <v>8</v>
      </c>
      <c r="I211" s="92">
        <f>SUM(I212:I212)</f>
        <v>890083.46</v>
      </c>
    </row>
    <row r="212" spans="1:25" s="110" customFormat="1" ht="25.5">
      <c r="A212" s="124"/>
      <c r="B212" s="122" t="s">
        <v>148</v>
      </c>
      <c r="C212" s="123" t="s">
        <v>47</v>
      </c>
      <c r="D212" s="94" t="s">
        <v>55</v>
      </c>
      <c r="E212" s="94" t="s">
        <v>76</v>
      </c>
      <c r="F212" s="94" t="s">
        <v>49</v>
      </c>
      <c r="G212" s="94" t="s">
        <v>7</v>
      </c>
      <c r="H212" s="95" t="s">
        <v>93</v>
      </c>
      <c r="I212" s="96">
        <v>890083.46</v>
      </c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spans="1:25" s="110" customFormat="1" ht="28.5" customHeight="1">
      <c r="A213" s="86" t="s">
        <v>278</v>
      </c>
      <c r="B213" s="142" t="s">
        <v>279</v>
      </c>
      <c r="C213" s="143"/>
      <c r="D213" s="143"/>
      <c r="E213" s="143"/>
      <c r="F213" s="143"/>
      <c r="G213" s="143"/>
      <c r="H213" s="144"/>
      <c r="I213" s="87">
        <f>I214+I218+I232+I234</f>
        <v>1278276954.0800002</v>
      </c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spans="1:25" s="110" customFormat="1" ht="15.75">
      <c r="A214" s="124"/>
      <c r="B214" s="89" t="s">
        <v>99</v>
      </c>
      <c r="C214" s="90" t="s">
        <v>4</v>
      </c>
      <c r="D214" s="90" t="s">
        <v>39</v>
      </c>
      <c r="E214" s="90" t="s">
        <v>6</v>
      </c>
      <c r="F214" s="90" t="s">
        <v>5</v>
      </c>
      <c r="G214" s="90" t="s">
        <v>7</v>
      </c>
      <c r="H214" s="91" t="s">
        <v>8</v>
      </c>
      <c r="I214" s="92">
        <f>SUM(I215:I216)</f>
        <v>408543.48</v>
      </c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spans="1:25" s="110" customFormat="1" ht="25.5">
      <c r="A215" s="124"/>
      <c r="B215" s="93" t="s">
        <v>266</v>
      </c>
      <c r="C215" s="94" t="s">
        <v>4</v>
      </c>
      <c r="D215" s="94" t="s">
        <v>39</v>
      </c>
      <c r="E215" s="94" t="s">
        <v>252</v>
      </c>
      <c r="F215" s="94" t="s">
        <v>49</v>
      </c>
      <c r="G215" s="94" t="s">
        <v>7</v>
      </c>
      <c r="H215" s="95" t="s">
        <v>144</v>
      </c>
      <c r="I215" s="96">
        <v>271300</v>
      </c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spans="1:25" s="110" customFormat="1" ht="15.75">
      <c r="A216" s="124"/>
      <c r="B216" s="93" t="s">
        <v>142</v>
      </c>
      <c r="C216" s="94" t="s">
        <v>4</v>
      </c>
      <c r="D216" s="94" t="s">
        <v>39</v>
      </c>
      <c r="E216" s="94" t="s">
        <v>143</v>
      </c>
      <c r="F216" s="94" t="s">
        <v>49</v>
      </c>
      <c r="G216" s="94" t="s">
        <v>7</v>
      </c>
      <c r="H216" s="95" t="s">
        <v>144</v>
      </c>
      <c r="I216" s="96">
        <v>137243.48</v>
      </c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spans="1:9" ht="15.75" customHeight="1" hidden="1">
      <c r="A217" s="126"/>
      <c r="B217" s="93"/>
      <c r="C217" s="94"/>
      <c r="D217" s="94"/>
      <c r="E217" s="94"/>
      <c r="F217" s="94"/>
      <c r="G217" s="94"/>
      <c r="H217" s="95"/>
      <c r="I217" s="96"/>
    </row>
    <row r="218" spans="1:25" s="110" customFormat="1" ht="25.5">
      <c r="A218" s="124"/>
      <c r="B218" s="89" t="s">
        <v>77</v>
      </c>
      <c r="C218" s="90" t="s">
        <v>47</v>
      </c>
      <c r="D218" s="90" t="s">
        <v>19</v>
      </c>
      <c r="E218" s="90" t="s">
        <v>6</v>
      </c>
      <c r="F218" s="90" t="s">
        <v>5</v>
      </c>
      <c r="G218" s="90" t="s">
        <v>7</v>
      </c>
      <c r="H218" s="91" t="s">
        <v>8</v>
      </c>
      <c r="I218" s="92">
        <f>SUM(I219:I231)</f>
        <v>1275637438.5900002</v>
      </c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spans="1:9" ht="38.25">
      <c r="A219" s="88"/>
      <c r="B219" s="93" t="s">
        <v>410</v>
      </c>
      <c r="C219" s="94" t="s">
        <v>47</v>
      </c>
      <c r="D219" s="94" t="s">
        <v>19</v>
      </c>
      <c r="E219" s="94" t="s">
        <v>409</v>
      </c>
      <c r="F219" s="94" t="s">
        <v>49</v>
      </c>
      <c r="G219" s="94" t="s">
        <v>7</v>
      </c>
      <c r="H219" s="95" t="s">
        <v>93</v>
      </c>
      <c r="I219" s="96">
        <v>2198453</v>
      </c>
    </row>
    <row r="220" spans="1:9" ht="38.25">
      <c r="A220" s="88"/>
      <c r="B220" s="93" t="s">
        <v>280</v>
      </c>
      <c r="C220" s="94" t="s">
        <v>47</v>
      </c>
      <c r="D220" s="94" t="s">
        <v>19</v>
      </c>
      <c r="E220" s="94" t="s">
        <v>105</v>
      </c>
      <c r="F220" s="94" t="s">
        <v>49</v>
      </c>
      <c r="G220" s="94" t="s">
        <v>7</v>
      </c>
      <c r="H220" s="95" t="s">
        <v>93</v>
      </c>
      <c r="I220" s="96">
        <v>50045123.07</v>
      </c>
    </row>
    <row r="221" spans="1:9" ht="43.5" customHeight="1">
      <c r="A221" s="88"/>
      <c r="B221" s="93" t="s">
        <v>281</v>
      </c>
      <c r="C221" s="94" t="s">
        <v>47</v>
      </c>
      <c r="D221" s="94" t="s">
        <v>19</v>
      </c>
      <c r="E221" s="94" t="s">
        <v>84</v>
      </c>
      <c r="F221" s="94" t="s">
        <v>49</v>
      </c>
      <c r="G221" s="94" t="s">
        <v>7</v>
      </c>
      <c r="H221" s="95" t="s">
        <v>93</v>
      </c>
      <c r="I221" s="96">
        <v>1986000</v>
      </c>
    </row>
    <row r="222" spans="1:9" ht="25.5">
      <c r="A222" s="88"/>
      <c r="B222" s="93" t="s">
        <v>282</v>
      </c>
      <c r="C222" s="94" t="s">
        <v>47</v>
      </c>
      <c r="D222" s="94" t="s">
        <v>19</v>
      </c>
      <c r="E222" s="94" t="s">
        <v>283</v>
      </c>
      <c r="F222" s="94" t="s">
        <v>49</v>
      </c>
      <c r="G222" s="94" t="s">
        <v>7</v>
      </c>
      <c r="H222" s="95" t="s">
        <v>93</v>
      </c>
      <c r="I222" s="96">
        <v>3219082.94</v>
      </c>
    </row>
    <row r="223" spans="1:9" ht="12.75">
      <c r="A223" s="88"/>
      <c r="B223" s="93" t="s">
        <v>391</v>
      </c>
      <c r="C223" s="94" t="s">
        <v>47</v>
      </c>
      <c r="D223" s="94" t="s">
        <v>19</v>
      </c>
      <c r="E223" s="94" t="s">
        <v>376</v>
      </c>
      <c r="F223" s="94" t="s">
        <v>49</v>
      </c>
      <c r="G223" s="94" t="s">
        <v>7</v>
      </c>
      <c r="H223" s="95" t="s">
        <v>93</v>
      </c>
      <c r="I223" s="96">
        <v>124143.21</v>
      </c>
    </row>
    <row r="224" spans="1:9" ht="12.75">
      <c r="A224" s="88"/>
      <c r="B224" s="93" t="s">
        <v>284</v>
      </c>
      <c r="C224" s="94" t="s">
        <v>47</v>
      </c>
      <c r="D224" s="94" t="s">
        <v>19</v>
      </c>
      <c r="E224" s="94" t="s">
        <v>62</v>
      </c>
      <c r="F224" s="94" t="s">
        <v>49</v>
      </c>
      <c r="G224" s="94" t="s">
        <v>7</v>
      </c>
      <c r="H224" s="95" t="s">
        <v>93</v>
      </c>
      <c r="I224" s="96">
        <v>24724974.18</v>
      </c>
    </row>
    <row r="225" spans="1:9" ht="25.5">
      <c r="A225" s="88"/>
      <c r="B225" s="122" t="s">
        <v>260</v>
      </c>
      <c r="C225" s="123" t="s">
        <v>47</v>
      </c>
      <c r="D225" s="94" t="s">
        <v>19</v>
      </c>
      <c r="E225" s="94" t="s">
        <v>65</v>
      </c>
      <c r="F225" s="94" t="s">
        <v>49</v>
      </c>
      <c r="G225" s="94" t="s">
        <v>7</v>
      </c>
      <c r="H225" s="95" t="s">
        <v>93</v>
      </c>
      <c r="I225" s="96">
        <v>20981649.13</v>
      </c>
    </row>
    <row r="226" spans="1:9" ht="38.25">
      <c r="A226" s="88"/>
      <c r="B226" s="122" t="s">
        <v>285</v>
      </c>
      <c r="C226" s="123" t="s">
        <v>47</v>
      </c>
      <c r="D226" s="94" t="s">
        <v>19</v>
      </c>
      <c r="E226" s="94" t="s">
        <v>66</v>
      </c>
      <c r="F226" s="94" t="s">
        <v>49</v>
      </c>
      <c r="G226" s="94" t="s">
        <v>7</v>
      </c>
      <c r="H226" s="95" t="s">
        <v>93</v>
      </c>
      <c r="I226" s="96">
        <v>54270535.35</v>
      </c>
    </row>
    <row r="227" spans="1:9" ht="38.25">
      <c r="A227" s="88"/>
      <c r="B227" s="122" t="s">
        <v>356</v>
      </c>
      <c r="C227" s="123" t="s">
        <v>47</v>
      </c>
      <c r="D227" s="94" t="s">
        <v>19</v>
      </c>
      <c r="E227" s="94" t="s">
        <v>109</v>
      </c>
      <c r="F227" s="94" t="s">
        <v>49</v>
      </c>
      <c r="G227" s="94" t="s">
        <v>7</v>
      </c>
      <c r="H227" s="95" t="s">
        <v>93</v>
      </c>
      <c r="I227" s="96">
        <v>50896644.28</v>
      </c>
    </row>
    <row r="228" spans="1:9" ht="12.75">
      <c r="A228" s="88"/>
      <c r="B228" s="93" t="s">
        <v>185</v>
      </c>
      <c r="C228" s="123" t="s">
        <v>47</v>
      </c>
      <c r="D228" s="94" t="s">
        <v>19</v>
      </c>
      <c r="E228" s="94" t="s">
        <v>67</v>
      </c>
      <c r="F228" s="94" t="s">
        <v>49</v>
      </c>
      <c r="G228" s="94" t="s">
        <v>7</v>
      </c>
      <c r="H228" s="95" t="s">
        <v>93</v>
      </c>
      <c r="I228" s="96">
        <v>1019889000</v>
      </c>
    </row>
    <row r="229" spans="1:9" ht="25.5">
      <c r="A229" s="88"/>
      <c r="B229" s="93" t="s">
        <v>412</v>
      </c>
      <c r="C229" s="94" t="s">
        <v>47</v>
      </c>
      <c r="D229" s="94" t="s">
        <v>19</v>
      </c>
      <c r="E229" s="94" t="s">
        <v>411</v>
      </c>
      <c r="F229" s="94" t="s">
        <v>49</v>
      </c>
      <c r="G229" s="94" t="s">
        <v>7</v>
      </c>
      <c r="H229" s="95" t="s">
        <v>93</v>
      </c>
      <c r="I229" s="96">
        <v>5700000</v>
      </c>
    </row>
    <row r="230" spans="1:9" ht="25.5">
      <c r="A230" s="88"/>
      <c r="B230" s="99" t="s">
        <v>392</v>
      </c>
      <c r="C230" s="94" t="s">
        <v>47</v>
      </c>
      <c r="D230" s="94" t="s">
        <v>19</v>
      </c>
      <c r="E230" s="94" t="s">
        <v>383</v>
      </c>
      <c r="F230" s="94" t="s">
        <v>49</v>
      </c>
      <c r="G230" s="94" t="s">
        <v>7</v>
      </c>
      <c r="H230" s="95" t="s">
        <v>93</v>
      </c>
      <c r="I230" s="96">
        <v>5000000</v>
      </c>
    </row>
    <row r="231" spans="1:9" ht="12.75">
      <c r="A231" s="88"/>
      <c r="B231" s="93" t="s">
        <v>261</v>
      </c>
      <c r="C231" s="94" t="s">
        <v>47</v>
      </c>
      <c r="D231" s="94" t="s">
        <v>19</v>
      </c>
      <c r="E231" s="94" t="s">
        <v>70</v>
      </c>
      <c r="F231" s="94" t="s">
        <v>49</v>
      </c>
      <c r="G231" s="94" t="s">
        <v>7</v>
      </c>
      <c r="H231" s="95" t="s">
        <v>93</v>
      </c>
      <c r="I231" s="96">
        <v>36601833.43</v>
      </c>
    </row>
    <row r="232" spans="1:9" ht="12.75">
      <c r="A232" s="88"/>
      <c r="B232" s="89" t="s">
        <v>89</v>
      </c>
      <c r="C232" s="90" t="s">
        <v>47</v>
      </c>
      <c r="D232" s="90" t="s">
        <v>90</v>
      </c>
      <c r="E232" s="90" t="s">
        <v>6</v>
      </c>
      <c r="F232" s="90" t="s">
        <v>5</v>
      </c>
      <c r="G232" s="90" t="s">
        <v>7</v>
      </c>
      <c r="H232" s="91" t="s">
        <v>8</v>
      </c>
      <c r="I232" s="92">
        <f>I233</f>
        <v>2224744.01</v>
      </c>
    </row>
    <row r="233" spans="1:9" ht="12.75">
      <c r="A233" s="88"/>
      <c r="B233" s="122" t="s">
        <v>261</v>
      </c>
      <c r="C233" s="123" t="s">
        <v>47</v>
      </c>
      <c r="D233" s="94" t="s">
        <v>90</v>
      </c>
      <c r="E233" s="94" t="s">
        <v>91</v>
      </c>
      <c r="F233" s="94" t="s">
        <v>49</v>
      </c>
      <c r="G233" s="94" t="s">
        <v>7</v>
      </c>
      <c r="H233" s="95" t="s">
        <v>93</v>
      </c>
      <c r="I233" s="96">
        <v>2224744.01</v>
      </c>
    </row>
    <row r="234" spans="1:9" ht="51">
      <c r="A234" s="88"/>
      <c r="B234" s="100" t="s">
        <v>374</v>
      </c>
      <c r="C234" s="90" t="s">
        <v>47</v>
      </c>
      <c r="D234" s="90" t="s">
        <v>53</v>
      </c>
      <c r="E234" s="90" t="s">
        <v>6</v>
      </c>
      <c r="F234" s="90" t="s">
        <v>5</v>
      </c>
      <c r="G234" s="90" t="s">
        <v>7</v>
      </c>
      <c r="H234" s="91" t="s">
        <v>8</v>
      </c>
      <c r="I234" s="92">
        <f>I235</f>
        <v>6228</v>
      </c>
    </row>
    <row r="235" spans="1:9" ht="25.5">
      <c r="A235" s="88"/>
      <c r="B235" s="122" t="s">
        <v>286</v>
      </c>
      <c r="C235" s="123" t="s">
        <v>47</v>
      </c>
      <c r="D235" s="94" t="s">
        <v>53</v>
      </c>
      <c r="E235" s="94" t="s">
        <v>73</v>
      </c>
      <c r="F235" s="94" t="s">
        <v>49</v>
      </c>
      <c r="G235" s="94" t="s">
        <v>7</v>
      </c>
      <c r="H235" s="95" t="s">
        <v>93</v>
      </c>
      <c r="I235" s="96">
        <v>6228</v>
      </c>
    </row>
    <row r="236" spans="1:25" s="110" customFormat="1" ht="28.5" customHeight="1">
      <c r="A236" s="86" t="s">
        <v>413</v>
      </c>
      <c r="B236" s="142" t="s">
        <v>414</v>
      </c>
      <c r="C236" s="143"/>
      <c r="D236" s="143"/>
      <c r="E236" s="143"/>
      <c r="F236" s="143"/>
      <c r="G236" s="143"/>
      <c r="H236" s="144"/>
      <c r="I236" s="87">
        <f>I237+I239</f>
        <v>46918.89</v>
      </c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spans="1:25" s="110" customFormat="1" ht="15.75">
      <c r="A237" s="124"/>
      <c r="B237" s="89" t="s">
        <v>99</v>
      </c>
      <c r="C237" s="90" t="s">
        <v>4</v>
      </c>
      <c r="D237" s="90" t="s">
        <v>39</v>
      </c>
      <c r="E237" s="90" t="s">
        <v>6</v>
      </c>
      <c r="F237" s="90" t="s">
        <v>5</v>
      </c>
      <c r="G237" s="90" t="s">
        <v>7</v>
      </c>
      <c r="H237" s="91" t="s">
        <v>8</v>
      </c>
      <c r="I237" s="92">
        <f>SUM(I238:I238)</f>
        <v>54474.58</v>
      </c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spans="1:25" s="110" customFormat="1" ht="15.75">
      <c r="A238" s="124"/>
      <c r="B238" s="93" t="s">
        <v>142</v>
      </c>
      <c r="C238" s="94" t="s">
        <v>4</v>
      </c>
      <c r="D238" s="94" t="s">
        <v>39</v>
      </c>
      <c r="E238" s="94" t="s">
        <v>143</v>
      </c>
      <c r="F238" s="94" t="s">
        <v>49</v>
      </c>
      <c r="G238" s="94" t="s">
        <v>7</v>
      </c>
      <c r="H238" s="95" t="s">
        <v>144</v>
      </c>
      <c r="I238" s="96">
        <v>54474.58</v>
      </c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spans="1:25" s="110" customFormat="1" ht="15.75">
      <c r="A239" s="124"/>
      <c r="B239" s="120" t="s">
        <v>44</v>
      </c>
      <c r="C239" s="121" t="s">
        <v>4</v>
      </c>
      <c r="D239" s="90" t="s">
        <v>45</v>
      </c>
      <c r="E239" s="90" t="s">
        <v>6</v>
      </c>
      <c r="F239" s="90" t="s">
        <v>5</v>
      </c>
      <c r="G239" s="90" t="s">
        <v>7</v>
      </c>
      <c r="H239" s="91" t="s">
        <v>8</v>
      </c>
      <c r="I239" s="92">
        <f>SUM(I240:I240)</f>
        <v>-7555.69</v>
      </c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spans="1:25" s="110" customFormat="1" ht="15.75">
      <c r="A240" s="124"/>
      <c r="B240" s="125" t="s">
        <v>256</v>
      </c>
      <c r="C240" s="123" t="s">
        <v>4</v>
      </c>
      <c r="D240" s="94" t="s">
        <v>45</v>
      </c>
      <c r="E240" s="94" t="s">
        <v>257</v>
      </c>
      <c r="F240" s="94" t="s">
        <v>49</v>
      </c>
      <c r="G240" s="94" t="s">
        <v>7</v>
      </c>
      <c r="H240" s="95" t="s">
        <v>258</v>
      </c>
      <c r="I240" s="96">
        <v>-7555.69</v>
      </c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spans="1:25" s="110" customFormat="1" ht="28.5" customHeight="1">
      <c r="A241" s="86" t="s">
        <v>362</v>
      </c>
      <c r="B241" s="127" t="s">
        <v>363</v>
      </c>
      <c r="C241" s="128"/>
      <c r="D241" s="128"/>
      <c r="E241" s="128"/>
      <c r="F241" s="128"/>
      <c r="G241" s="128"/>
      <c r="H241" s="129"/>
      <c r="I241" s="87">
        <f>I242</f>
        <v>64319.75</v>
      </c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spans="1:9" ht="12.75">
      <c r="A242" s="88"/>
      <c r="B242" s="89" t="s">
        <v>42</v>
      </c>
      <c r="C242" s="90" t="s">
        <v>4</v>
      </c>
      <c r="D242" s="90" t="s">
        <v>43</v>
      </c>
      <c r="E242" s="90" t="s">
        <v>6</v>
      </c>
      <c r="F242" s="90" t="s">
        <v>5</v>
      </c>
      <c r="G242" s="90" t="s">
        <v>7</v>
      </c>
      <c r="H242" s="91" t="s">
        <v>8</v>
      </c>
      <c r="I242" s="92">
        <f>SUM(I243:I245)</f>
        <v>64319.75</v>
      </c>
    </row>
    <row r="243" spans="1:9" ht="102">
      <c r="A243" s="88"/>
      <c r="B243" s="93" t="s">
        <v>320</v>
      </c>
      <c r="C243" s="94" t="s">
        <v>4</v>
      </c>
      <c r="D243" s="94" t="s">
        <v>43</v>
      </c>
      <c r="E243" s="94" t="s">
        <v>245</v>
      </c>
      <c r="F243" s="94" t="s">
        <v>10</v>
      </c>
      <c r="G243" s="94" t="s">
        <v>311</v>
      </c>
      <c r="H243" s="95" t="s">
        <v>122</v>
      </c>
      <c r="I243" s="96">
        <v>55000</v>
      </c>
    </row>
    <row r="244" spans="1:9" ht="51">
      <c r="A244" s="88"/>
      <c r="B244" s="93" t="s">
        <v>415</v>
      </c>
      <c r="C244" s="94" t="s">
        <v>4</v>
      </c>
      <c r="D244" s="94" t="s">
        <v>43</v>
      </c>
      <c r="E244" s="94" t="s">
        <v>245</v>
      </c>
      <c r="F244" s="94" t="s">
        <v>10</v>
      </c>
      <c r="G244" s="94" t="s">
        <v>318</v>
      </c>
      <c r="H244" s="95" t="s">
        <v>122</v>
      </c>
      <c r="I244" s="96">
        <v>7500</v>
      </c>
    </row>
    <row r="245" spans="1:9" ht="89.25">
      <c r="A245" s="88"/>
      <c r="B245" s="99" t="s">
        <v>370</v>
      </c>
      <c r="C245" s="94" t="s">
        <v>4</v>
      </c>
      <c r="D245" s="94" t="s">
        <v>43</v>
      </c>
      <c r="E245" s="94" t="s">
        <v>245</v>
      </c>
      <c r="F245" s="94" t="s">
        <v>10</v>
      </c>
      <c r="G245" s="94" t="s">
        <v>369</v>
      </c>
      <c r="H245" s="95" t="s">
        <v>122</v>
      </c>
      <c r="I245" s="96">
        <v>1819.75</v>
      </c>
    </row>
    <row r="246" spans="1:9" ht="28.5" customHeight="1">
      <c r="A246" s="86" t="s">
        <v>287</v>
      </c>
      <c r="B246" s="142" t="s">
        <v>288</v>
      </c>
      <c r="C246" s="143"/>
      <c r="D246" s="143"/>
      <c r="E246" s="143"/>
      <c r="F246" s="143"/>
      <c r="G246" s="143"/>
      <c r="H246" s="144"/>
      <c r="I246" s="87">
        <f>I247</f>
        <v>1668784.68</v>
      </c>
    </row>
    <row r="247" spans="1:9" ht="12.75">
      <c r="A247" s="88"/>
      <c r="B247" s="89" t="s">
        <v>42</v>
      </c>
      <c r="C247" s="90" t="s">
        <v>4</v>
      </c>
      <c r="D247" s="90" t="s">
        <v>43</v>
      </c>
      <c r="E247" s="90" t="s">
        <v>6</v>
      </c>
      <c r="F247" s="90" t="s">
        <v>5</v>
      </c>
      <c r="G247" s="90" t="s">
        <v>7</v>
      </c>
      <c r="H247" s="91" t="s">
        <v>8</v>
      </c>
      <c r="I247" s="92">
        <f>SUM(I248:I287)</f>
        <v>1668784.68</v>
      </c>
    </row>
    <row r="248" spans="1:9" ht="56.25" customHeight="1">
      <c r="A248" s="88"/>
      <c r="B248" s="99" t="s">
        <v>417</v>
      </c>
      <c r="C248" s="94" t="s">
        <v>4</v>
      </c>
      <c r="D248" s="94" t="s">
        <v>43</v>
      </c>
      <c r="E248" s="94" t="s">
        <v>229</v>
      </c>
      <c r="F248" s="94" t="s">
        <v>10</v>
      </c>
      <c r="G248" s="94" t="s">
        <v>416</v>
      </c>
      <c r="H248" s="95" t="s">
        <v>122</v>
      </c>
      <c r="I248" s="96">
        <v>5000</v>
      </c>
    </row>
    <row r="249" spans="1:9" ht="53.25" customHeight="1">
      <c r="A249" s="88"/>
      <c r="B249" s="99" t="s">
        <v>393</v>
      </c>
      <c r="C249" s="94" t="s">
        <v>4</v>
      </c>
      <c r="D249" s="94" t="s">
        <v>43</v>
      </c>
      <c r="E249" s="94" t="s">
        <v>229</v>
      </c>
      <c r="F249" s="94" t="s">
        <v>10</v>
      </c>
      <c r="G249" s="94" t="s">
        <v>384</v>
      </c>
      <c r="H249" s="95" t="s">
        <v>122</v>
      </c>
      <c r="I249" s="96">
        <v>0.01</v>
      </c>
    </row>
    <row r="250" spans="1:9" ht="54.75" customHeight="1">
      <c r="A250" s="88"/>
      <c r="B250" s="99" t="s">
        <v>231</v>
      </c>
      <c r="C250" s="94" t="s">
        <v>4</v>
      </c>
      <c r="D250" s="94" t="s">
        <v>43</v>
      </c>
      <c r="E250" s="94" t="s">
        <v>229</v>
      </c>
      <c r="F250" s="94" t="s">
        <v>10</v>
      </c>
      <c r="G250" s="94" t="s">
        <v>232</v>
      </c>
      <c r="H250" s="95" t="s">
        <v>122</v>
      </c>
      <c r="I250" s="96">
        <v>13500</v>
      </c>
    </row>
    <row r="251" spans="1:9" ht="102">
      <c r="A251" s="88"/>
      <c r="B251" s="93" t="s">
        <v>289</v>
      </c>
      <c r="C251" s="94" t="s">
        <v>4</v>
      </c>
      <c r="D251" s="94" t="s">
        <v>43</v>
      </c>
      <c r="E251" s="94" t="s">
        <v>233</v>
      </c>
      <c r="F251" s="94" t="s">
        <v>10</v>
      </c>
      <c r="G251" s="94" t="s">
        <v>290</v>
      </c>
      <c r="H251" s="95" t="s">
        <v>122</v>
      </c>
      <c r="I251" s="96">
        <v>7941.6</v>
      </c>
    </row>
    <row r="252" spans="1:9" ht="76.5">
      <c r="A252" s="88"/>
      <c r="B252" s="93" t="s">
        <v>291</v>
      </c>
      <c r="C252" s="94" t="s">
        <v>4</v>
      </c>
      <c r="D252" s="94" t="s">
        <v>43</v>
      </c>
      <c r="E252" s="94" t="s">
        <v>233</v>
      </c>
      <c r="F252" s="94" t="s">
        <v>10</v>
      </c>
      <c r="G252" s="94" t="s">
        <v>292</v>
      </c>
      <c r="H252" s="95" t="s">
        <v>122</v>
      </c>
      <c r="I252" s="96">
        <v>78907.55</v>
      </c>
    </row>
    <row r="253" spans="1:9" ht="102">
      <c r="A253" s="88"/>
      <c r="B253" s="93" t="s">
        <v>293</v>
      </c>
      <c r="C253" s="94" t="s">
        <v>4</v>
      </c>
      <c r="D253" s="94" t="s">
        <v>43</v>
      </c>
      <c r="E253" s="94" t="s">
        <v>233</v>
      </c>
      <c r="F253" s="94" t="s">
        <v>10</v>
      </c>
      <c r="G253" s="94" t="s">
        <v>294</v>
      </c>
      <c r="H253" s="95" t="s">
        <v>122</v>
      </c>
      <c r="I253" s="96">
        <v>18341.9</v>
      </c>
    </row>
    <row r="254" spans="1:9" ht="63.75">
      <c r="A254" s="88"/>
      <c r="B254" s="93" t="s">
        <v>234</v>
      </c>
      <c r="C254" s="94" t="s">
        <v>4</v>
      </c>
      <c r="D254" s="94" t="s">
        <v>43</v>
      </c>
      <c r="E254" s="94" t="s">
        <v>233</v>
      </c>
      <c r="F254" s="94" t="s">
        <v>10</v>
      </c>
      <c r="G254" s="94" t="s">
        <v>235</v>
      </c>
      <c r="H254" s="95" t="s">
        <v>122</v>
      </c>
      <c r="I254" s="96">
        <v>175589.21</v>
      </c>
    </row>
    <row r="255" spans="1:9" ht="51">
      <c r="A255" s="88"/>
      <c r="B255" s="93" t="s">
        <v>237</v>
      </c>
      <c r="C255" s="94" t="s">
        <v>4</v>
      </c>
      <c r="D255" s="94" t="s">
        <v>43</v>
      </c>
      <c r="E255" s="94" t="s">
        <v>238</v>
      </c>
      <c r="F255" s="94" t="s">
        <v>10</v>
      </c>
      <c r="G255" s="94" t="s">
        <v>239</v>
      </c>
      <c r="H255" s="95" t="s">
        <v>122</v>
      </c>
      <c r="I255" s="96">
        <v>6813.46</v>
      </c>
    </row>
    <row r="256" spans="1:9" ht="63.75">
      <c r="A256" s="88"/>
      <c r="B256" s="93" t="s">
        <v>295</v>
      </c>
      <c r="C256" s="94" t="s">
        <v>4</v>
      </c>
      <c r="D256" s="94" t="s">
        <v>43</v>
      </c>
      <c r="E256" s="94" t="s">
        <v>238</v>
      </c>
      <c r="F256" s="94" t="s">
        <v>10</v>
      </c>
      <c r="G256" s="94" t="s">
        <v>138</v>
      </c>
      <c r="H256" s="95" t="s">
        <v>122</v>
      </c>
      <c r="I256" s="96">
        <v>48580.46</v>
      </c>
    </row>
    <row r="257" spans="1:9" ht="51">
      <c r="A257" s="88"/>
      <c r="B257" s="93" t="s">
        <v>240</v>
      </c>
      <c r="C257" s="94" t="s">
        <v>4</v>
      </c>
      <c r="D257" s="94" t="s">
        <v>43</v>
      </c>
      <c r="E257" s="94" t="s">
        <v>238</v>
      </c>
      <c r="F257" s="94" t="s">
        <v>10</v>
      </c>
      <c r="G257" s="94" t="s">
        <v>241</v>
      </c>
      <c r="H257" s="95" t="s">
        <v>122</v>
      </c>
      <c r="I257" s="96">
        <v>35038.72</v>
      </c>
    </row>
    <row r="258" spans="1:9" ht="51">
      <c r="A258" s="88"/>
      <c r="B258" s="93" t="s">
        <v>296</v>
      </c>
      <c r="C258" s="94" t="s">
        <v>4</v>
      </c>
      <c r="D258" s="94" t="s">
        <v>43</v>
      </c>
      <c r="E258" s="94" t="s">
        <v>238</v>
      </c>
      <c r="F258" s="94" t="s">
        <v>10</v>
      </c>
      <c r="G258" s="94" t="s">
        <v>232</v>
      </c>
      <c r="H258" s="95" t="s">
        <v>122</v>
      </c>
      <c r="I258" s="96">
        <v>56189.26</v>
      </c>
    </row>
    <row r="259" spans="1:9" ht="76.5">
      <c r="A259" s="88"/>
      <c r="B259" s="93" t="s">
        <v>454</v>
      </c>
      <c r="C259" s="94" t="s">
        <v>4</v>
      </c>
      <c r="D259" s="94" t="s">
        <v>43</v>
      </c>
      <c r="E259" s="94" t="s">
        <v>297</v>
      </c>
      <c r="F259" s="94" t="s">
        <v>10</v>
      </c>
      <c r="G259" s="94" t="s">
        <v>305</v>
      </c>
      <c r="H259" s="95" t="s">
        <v>122</v>
      </c>
      <c r="I259" s="96">
        <v>1500</v>
      </c>
    </row>
    <row r="260" spans="1:9" ht="63.75">
      <c r="A260" s="88"/>
      <c r="B260" s="93" t="s">
        <v>378</v>
      </c>
      <c r="C260" s="94" t="s">
        <v>4</v>
      </c>
      <c r="D260" s="94" t="s">
        <v>43</v>
      </c>
      <c r="E260" s="94" t="s">
        <v>297</v>
      </c>
      <c r="F260" s="94" t="s">
        <v>10</v>
      </c>
      <c r="G260" s="94" t="s">
        <v>377</v>
      </c>
      <c r="H260" s="95" t="s">
        <v>122</v>
      </c>
      <c r="I260" s="96">
        <v>27943.52</v>
      </c>
    </row>
    <row r="261" spans="1:9" ht="63.75">
      <c r="A261" s="88"/>
      <c r="B261" s="93" t="s">
        <v>298</v>
      </c>
      <c r="C261" s="94" t="s">
        <v>4</v>
      </c>
      <c r="D261" s="94" t="s">
        <v>43</v>
      </c>
      <c r="E261" s="94" t="s">
        <v>297</v>
      </c>
      <c r="F261" s="94" t="s">
        <v>10</v>
      </c>
      <c r="G261" s="94" t="s">
        <v>299</v>
      </c>
      <c r="H261" s="95" t="s">
        <v>122</v>
      </c>
      <c r="I261" s="96">
        <v>195000</v>
      </c>
    </row>
    <row r="262" spans="1:9" ht="51">
      <c r="A262" s="88"/>
      <c r="B262" s="99" t="s">
        <v>242</v>
      </c>
      <c r="C262" s="113" t="s">
        <v>4</v>
      </c>
      <c r="D262" s="113" t="s">
        <v>43</v>
      </c>
      <c r="E262" s="113" t="s">
        <v>243</v>
      </c>
      <c r="F262" s="113" t="s">
        <v>10</v>
      </c>
      <c r="G262" s="113" t="s">
        <v>232</v>
      </c>
      <c r="H262" s="114" t="s">
        <v>122</v>
      </c>
      <c r="I262" s="115">
        <v>10000</v>
      </c>
    </row>
    <row r="263" spans="1:9" ht="63.75">
      <c r="A263" s="88"/>
      <c r="B263" s="93" t="s">
        <v>300</v>
      </c>
      <c r="C263" s="94" t="s">
        <v>4</v>
      </c>
      <c r="D263" s="94" t="s">
        <v>43</v>
      </c>
      <c r="E263" s="94" t="s">
        <v>301</v>
      </c>
      <c r="F263" s="94" t="s">
        <v>10</v>
      </c>
      <c r="G263" s="94" t="s">
        <v>302</v>
      </c>
      <c r="H263" s="95" t="s">
        <v>122</v>
      </c>
      <c r="I263" s="96">
        <v>91500</v>
      </c>
    </row>
    <row r="264" spans="1:9" ht="51">
      <c r="A264" s="88"/>
      <c r="B264" s="93" t="s">
        <v>419</v>
      </c>
      <c r="C264" s="94" t="s">
        <v>4</v>
      </c>
      <c r="D264" s="94" t="s">
        <v>43</v>
      </c>
      <c r="E264" s="94" t="s">
        <v>418</v>
      </c>
      <c r="F264" s="94" t="s">
        <v>10</v>
      </c>
      <c r="G264" s="94" t="s">
        <v>232</v>
      </c>
      <c r="H264" s="95" t="s">
        <v>122</v>
      </c>
      <c r="I264" s="96">
        <v>1750</v>
      </c>
    </row>
    <row r="265" spans="1:9" ht="75.75" customHeight="1">
      <c r="A265" s="88"/>
      <c r="B265" s="93" t="s">
        <v>304</v>
      </c>
      <c r="C265" s="94" t="s">
        <v>4</v>
      </c>
      <c r="D265" s="94" t="s">
        <v>43</v>
      </c>
      <c r="E265" s="94" t="s">
        <v>137</v>
      </c>
      <c r="F265" s="94" t="s">
        <v>10</v>
      </c>
      <c r="G265" s="94" t="s">
        <v>305</v>
      </c>
      <c r="H265" s="95" t="s">
        <v>122</v>
      </c>
      <c r="I265" s="96">
        <v>750</v>
      </c>
    </row>
    <row r="266" spans="1:9" ht="63.75">
      <c r="A266" s="88"/>
      <c r="B266" s="93" t="s">
        <v>306</v>
      </c>
      <c r="C266" s="94" t="s">
        <v>4</v>
      </c>
      <c r="D266" s="94" t="s">
        <v>43</v>
      </c>
      <c r="E266" s="94" t="s">
        <v>137</v>
      </c>
      <c r="F266" s="94" t="s">
        <v>10</v>
      </c>
      <c r="G266" s="94" t="s">
        <v>307</v>
      </c>
      <c r="H266" s="95" t="s">
        <v>122</v>
      </c>
      <c r="I266" s="96">
        <v>120770</v>
      </c>
    </row>
    <row r="267" spans="1:9" ht="51">
      <c r="A267" s="88"/>
      <c r="B267" s="93" t="s">
        <v>308</v>
      </c>
      <c r="C267" s="94" t="s">
        <v>4</v>
      </c>
      <c r="D267" s="94" t="s">
        <v>43</v>
      </c>
      <c r="E267" s="94" t="s">
        <v>137</v>
      </c>
      <c r="F267" s="94" t="s">
        <v>10</v>
      </c>
      <c r="G267" s="94" t="s">
        <v>232</v>
      </c>
      <c r="H267" s="95" t="s">
        <v>122</v>
      </c>
      <c r="I267" s="96">
        <v>-8714.75</v>
      </c>
    </row>
    <row r="268" spans="1:9" ht="76.5">
      <c r="A268" s="88"/>
      <c r="B268" s="93" t="s">
        <v>309</v>
      </c>
      <c r="C268" s="94" t="s">
        <v>4</v>
      </c>
      <c r="D268" s="94" t="s">
        <v>43</v>
      </c>
      <c r="E268" s="94" t="s">
        <v>310</v>
      </c>
      <c r="F268" s="94" t="s">
        <v>10</v>
      </c>
      <c r="G268" s="94" t="s">
        <v>311</v>
      </c>
      <c r="H268" s="95" t="s">
        <v>122</v>
      </c>
      <c r="I268" s="96">
        <v>9689.46</v>
      </c>
    </row>
    <row r="269" spans="1:9" ht="76.5">
      <c r="A269" s="88"/>
      <c r="B269" s="93" t="s">
        <v>312</v>
      </c>
      <c r="C269" s="94" t="s">
        <v>4</v>
      </c>
      <c r="D269" s="94" t="s">
        <v>43</v>
      </c>
      <c r="E269" s="94" t="s">
        <v>310</v>
      </c>
      <c r="F269" s="94" t="s">
        <v>10</v>
      </c>
      <c r="G269" s="94" t="s">
        <v>313</v>
      </c>
      <c r="H269" s="95" t="s">
        <v>122</v>
      </c>
      <c r="I269" s="96">
        <v>5900</v>
      </c>
    </row>
    <row r="270" spans="1:9" ht="102">
      <c r="A270" s="88"/>
      <c r="B270" s="93" t="s">
        <v>314</v>
      </c>
      <c r="C270" s="94" t="s">
        <v>4</v>
      </c>
      <c r="D270" s="94" t="s">
        <v>43</v>
      </c>
      <c r="E270" s="94" t="s">
        <v>310</v>
      </c>
      <c r="F270" s="94" t="s">
        <v>10</v>
      </c>
      <c r="G270" s="94" t="s">
        <v>315</v>
      </c>
      <c r="H270" s="95" t="s">
        <v>122</v>
      </c>
      <c r="I270" s="96">
        <v>20000</v>
      </c>
    </row>
    <row r="271" spans="1:9" ht="63.75">
      <c r="A271" s="88"/>
      <c r="B271" s="93" t="s">
        <v>420</v>
      </c>
      <c r="C271" s="94" t="s">
        <v>4</v>
      </c>
      <c r="D271" s="94" t="s">
        <v>43</v>
      </c>
      <c r="E271" s="94" t="s">
        <v>310</v>
      </c>
      <c r="F271" s="94" t="s">
        <v>10</v>
      </c>
      <c r="G271" s="94" t="s">
        <v>232</v>
      </c>
      <c r="H271" s="95" t="s">
        <v>122</v>
      </c>
      <c r="I271" s="96">
        <v>13142.45</v>
      </c>
    </row>
    <row r="272" spans="1:9" ht="76.5">
      <c r="A272" s="88"/>
      <c r="B272" s="93" t="s">
        <v>316</v>
      </c>
      <c r="C272" s="94" t="s">
        <v>4</v>
      </c>
      <c r="D272" s="94" t="s">
        <v>43</v>
      </c>
      <c r="E272" s="94" t="s">
        <v>317</v>
      </c>
      <c r="F272" s="94" t="s">
        <v>10</v>
      </c>
      <c r="G272" s="94" t="s">
        <v>318</v>
      </c>
      <c r="H272" s="95" t="s">
        <v>122</v>
      </c>
      <c r="I272" s="96">
        <v>3000</v>
      </c>
    </row>
    <row r="273" spans="1:9" ht="89.25">
      <c r="A273" s="88"/>
      <c r="B273" s="93" t="s">
        <v>319</v>
      </c>
      <c r="C273" s="94" t="s">
        <v>4</v>
      </c>
      <c r="D273" s="94" t="s">
        <v>43</v>
      </c>
      <c r="E273" s="94" t="s">
        <v>317</v>
      </c>
      <c r="F273" s="94" t="s">
        <v>10</v>
      </c>
      <c r="G273" s="94" t="s">
        <v>290</v>
      </c>
      <c r="H273" s="95" t="s">
        <v>122</v>
      </c>
      <c r="I273" s="96">
        <v>6500.75</v>
      </c>
    </row>
    <row r="274" spans="1:9" ht="51">
      <c r="A274" s="88"/>
      <c r="B274" s="93" t="s">
        <v>296</v>
      </c>
      <c r="C274" s="94" t="s">
        <v>4</v>
      </c>
      <c r="D274" s="94" t="s">
        <v>43</v>
      </c>
      <c r="E274" s="94" t="s">
        <v>317</v>
      </c>
      <c r="F274" s="94" t="s">
        <v>10</v>
      </c>
      <c r="G274" s="94" t="s">
        <v>232</v>
      </c>
      <c r="H274" s="95" t="s">
        <v>122</v>
      </c>
      <c r="I274" s="96">
        <v>250</v>
      </c>
    </row>
    <row r="275" spans="1:9" ht="102">
      <c r="A275" s="88"/>
      <c r="B275" s="93" t="s">
        <v>320</v>
      </c>
      <c r="C275" s="94" t="s">
        <v>4</v>
      </c>
      <c r="D275" s="94" t="s">
        <v>43</v>
      </c>
      <c r="E275" s="94" t="s">
        <v>245</v>
      </c>
      <c r="F275" s="94" t="s">
        <v>10</v>
      </c>
      <c r="G275" s="94" t="s">
        <v>311</v>
      </c>
      <c r="H275" s="95" t="s">
        <v>122</v>
      </c>
      <c r="I275" s="96">
        <v>25224.49</v>
      </c>
    </row>
    <row r="276" spans="1:9" ht="63.75">
      <c r="A276" s="88"/>
      <c r="B276" s="93" t="s">
        <v>321</v>
      </c>
      <c r="C276" s="94" t="s">
        <v>4</v>
      </c>
      <c r="D276" s="94" t="s">
        <v>43</v>
      </c>
      <c r="E276" s="94" t="s">
        <v>245</v>
      </c>
      <c r="F276" s="94" t="s">
        <v>10</v>
      </c>
      <c r="G276" s="94" t="s">
        <v>315</v>
      </c>
      <c r="H276" s="95" t="s">
        <v>122</v>
      </c>
      <c r="I276" s="96">
        <v>8274.98</v>
      </c>
    </row>
    <row r="277" spans="1:9" ht="51">
      <c r="A277" s="88"/>
      <c r="B277" s="93" t="s">
        <v>322</v>
      </c>
      <c r="C277" s="94" t="s">
        <v>4</v>
      </c>
      <c r="D277" s="94" t="s">
        <v>43</v>
      </c>
      <c r="E277" s="94" t="s">
        <v>245</v>
      </c>
      <c r="F277" s="94" t="s">
        <v>10</v>
      </c>
      <c r="G277" s="94" t="s">
        <v>323</v>
      </c>
      <c r="H277" s="95" t="s">
        <v>122</v>
      </c>
      <c r="I277" s="96">
        <v>18014.77</v>
      </c>
    </row>
    <row r="278" spans="1:9" ht="76.5">
      <c r="A278" s="88"/>
      <c r="B278" s="93" t="s">
        <v>422</v>
      </c>
      <c r="C278" s="94" t="s">
        <v>4</v>
      </c>
      <c r="D278" s="94" t="s">
        <v>43</v>
      </c>
      <c r="E278" s="94" t="s">
        <v>245</v>
      </c>
      <c r="F278" s="94" t="s">
        <v>10</v>
      </c>
      <c r="G278" s="94" t="s">
        <v>421</v>
      </c>
      <c r="H278" s="95" t="s">
        <v>122</v>
      </c>
      <c r="I278" s="96">
        <v>10000</v>
      </c>
    </row>
    <row r="279" spans="1:9" ht="89.25">
      <c r="A279" s="88"/>
      <c r="B279" s="93" t="s">
        <v>370</v>
      </c>
      <c r="C279" s="94" t="s">
        <v>4</v>
      </c>
      <c r="D279" s="94" t="s">
        <v>43</v>
      </c>
      <c r="E279" s="94" t="s">
        <v>245</v>
      </c>
      <c r="F279" s="94" t="s">
        <v>10</v>
      </c>
      <c r="G279" s="94" t="s">
        <v>369</v>
      </c>
      <c r="H279" s="95" t="s">
        <v>122</v>
      </c>
      <c r="I279" s="96">
        <v>11000</v>
      </c>
    </row>
    <row r="280" spans="1:9" ht="51">
      <c r="A280" s="88"/>
      <c r="B280" s="93" t="s">
        <v>244</v>
      </c>
      <c r="C280" s="94" t="s">
        <v>4</v>
      </c>
      <c r="D280" s="94" t="s">
        <v>43</v>
      </c>
      <c r="E280" s="94" t="s">
        <v>245</v>
      </c>
      <c r="F280" s="94" t="s">
        <v>10</v>
      </c>
      <c r="G280" s="94" t="s">
        <v>232</v>
      </c>
      <c r="H280" s="95" t="s">
        <v>122</v>
      </c>
      <c r="I280" s="96">
        <v>2256.49</v>
      </c>
    </row>
    <row r="281" spans="1:9" ht="63.75">
      <c r="A281" s="88"/>
      <c r="B281" s="99" t="s">
        <v>394</v>
      </c>
      <c r="C281" s="94" t="s">
        <v>4</v>
      </c>
      <c r="D281" s="94" t="s">
        <v>43</v>
      </c>
      <c r="E281" s="94" t="s">
        <v>247</v>
      </c>
      <c r="F281" s="94" t="s">
        <v>10</v>
      </c>
      <c r="G281" s="94" t="s">
        <v>313</v>
      </c>
      <c r="H281" s="95" t="s">
        <v>122</v>
      </c>
      <c r="I281" s="96">
        <v>5000</v>
      </c>
    </row>
    <row r="282" spans="1:9" ht="63.75">
      <c r="A282" s="88"/>
      <c r="B282" s="99" t="s">
        <v>364</v>
      </c>
      <c r="C282" s="94" t="s">
        <v>4</v>
      </c>
      <c r="D282" s="94" t="s">
        <v>43</v>
      </c>
      <c r="E282" s="94" t="s">
        <v>247</v>
      </c>
      <c r="F282" s="94" t="s">
        <v>10</v>
      </c>
      <c r="G282" s="94" t="s">
        <v>318</v>
      </c>
      <c r="H282" s="95" t="s">
        <v>122</v>
      </c>
      <c r="I282" s="96">
        <v>25000</v>
      </c>
    </row>
    <row r="283" spans="1:9" ht="63.75">
      <c r="A283" s="88"/>
      <c r="B283" s="99" t="s">
        <v>456</v>
      </c>
      <c r="C283" s="94" t="s">
        <v>4</v>
      </c>
      <c r="D283" s="94" t="s">
        <v>43</v>
      </c>
      <c r="E283" s="94" t="s">
        <v>247</v>
      </c>
      <c r="F283" s="94" t="s">
        <v>10</v>
      </c>
      <c r="G283" s="94" t="s">
        <v>455</v>
      </c>
      <c r="H283" s="95" t="s">
        <v>122</v>
      </c>
      <c r="I283" s="96">
        <v>10000</v>
      </c>
    </row>
    <row r="284" spans="1:9" ht="63.75">
      <c r="A284" s="88"/>
      <c r="B284" s="99" t="s">
        <v>395</v>
      </c>
      <c r="C284" s="94" t="s">
        <v>4</v>
      </c>
      <c r="D284" s="94" t="s">
        <v>43</v>
      </c>
      <c r="E284" s="94" t="s">
        <v>247</v>
      </c>
      <c r="F284" s="94" t="s">
        <v>10</v>
      </c>
      <c r="G284" s="94" t="s">
        <v>323</v>
      </c>
      <c r="H284" s="95" t="s">
        <v>122</v>
      </c>
      <c r="I284" s="96">
        <v>22500</v>
      </c>
    </row>
    <row r="285" spans="1:9" ht="63.75">
      <c r="A285" s="88"/>
      <c r="B285" s="99" t="s">
        <v>246</v>
      </c>
      <c r="C285" s="94" t="s">
        <v>4</v>
      </c>
      <c r="D285" s="94" t="s">
        <v>43</v>
      </c>
      <c r="E285" s="94" t="s">
        <v>247</v>
      </c>
      <c r="F285" s="94" t="s">
        <v>10</v>
      </c>
      <c r="G285" s="94" t="s">
        <v>248</v>
      </c>
      <c r="H285" s="95" t="s">
        <v>122</v>
      </c>
      <c r="I285" s="96">
        <v>1350.41</v>
      </c>
    </row>
    <row r="286" spans="1:9" ht="63.75">
      <c r="A286" s="88"/>
      <c r="B286" s="93" t="s">
        <v>324</v>
      </c>
      <c r="C286" s="94" t="s">
        <v>4</v>
      </c>
      <c r="D286" s="94" t="s">
        <v>43</v>
      </c>
      <c r="E286" s="94" t="s">
        <v>247</v>
      </c>
      <c r="F286" s="94" t="s">
        <v>10</v>
      </c>
      <c r="G286" s="94" t="s">
        <v>303</v>
      </c>
      <c r="H286" s="95" t="s">
        <v>122</v>
      </c>
      <c r="I286" s="96">
        <v>569580.7</v>
      </c>
    </row>
    <row r="287" spans="1:9" ht="51">
      <c r="A287" s="88"/>
      <c r="B287" s="93" t="s">
        <v>249</v>
      </c>
      <c r="C287" s="94" t="s">
        <v>4</v>
      </c>
      <c r="D287" s="94" t="s">
        <v>43</v>
      </c>
      <c r="E287" s="94" t="s">
        <v>247</v>
      </c>
      <c r="F287" s="94" t="s">
        <v>10</v>
      </c>
      <c r="G287" s="94" t="s">
        <v>232</v>
      </c>
      <c r="H287" s="95" t="s">
        <v>122</v>
      </c>
      <c r="I287" s="96">
        <v>15699.24</v>
      </c>
    </row>
    <row r="288" spans="1:9" ht="23.25" customHeight="1">
      <c r="A288" s="130"/>
      <c r="B288" s="131" t="s">
        <v>325</v>
      </c>
      <c r="C288" s="132"/>
      <c r="D288" s="133"/>
      <c r="E288" s="133"/>
      <c r="F288" s="133"/>
      <c r="G288" s="133"/>
      <c r="H288" s="134"/>
      <c r="I288" s="135">
        <f>I9+I16+I19+I22+I34+I40+I45+I48+I76+I133+I136+I151+I166+I199+I213+I236+I241+I246</f>
        <v>3402377625.8500004</v>
      </c>
    </row>
  </sheetData>
  <sheetProtection/>
  <mergeCells count="19">
    <mergeCell ref="B76:H76"/>
    <mergeCell ref="B133:H133"/>
    <mergeCell ref="B136:H136"/>
    <mergeCell ref="B236:H236"/>
    <mergeCell ref="B246:H246"/>
    <mergeCell ref="B151:H151"/>
    <mergeCell ref="B166:H166"/>
    <mergeCell ref="B199:H199"/>
    <mergeCell ref="B213:H213"/>
    <mergeCell ref="B6:I6"/>
    <mergeCell ref="C8:H8"/>
    <mergeCell ref="B9:H9"/>
    <mergeCell ref="B48:H48"/>
    <mergeCell ref="B19:H19"/>
    <mergeCell ref="B22:H22"/>
    <mergeCell ref="B34:H34"/>
    <mergeCell ref="B40:H40"/>
    <mergeCell ref="B16:H16"/>
    <mergeCell ref="B45:H45"/>
  </mergeCells>
  <printOptions/>
  <pageMargins left="0.7874015748031497" right="0.3937007874015748" top="0.5905511811023623" bottom="0.4724409448818898" header="0.5118110236220472" footer="0.1968503937007874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2023-06-22T10:40:03Z</cp:lastPrinted>
  <dcterms:created xsi:type="dcterms:W3CDTF">1996-10-08T23:32:33Z</dcterms:created>
  <dcterms:modified xsi:type="dcterms:W3CDTF">2023-06-26T13:45:09Z</dcterms:modified>
  <cp:category/>
  <cp:version/>
  <cp:contentType/>
  <cp:contentStatus/>
</cp:coreProperties>
</file>